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07.2020 район" sheetId="6" r:id="rId1"/>
  </sheets>
  <calcPr calcId="124519"/>
</workbook>
</file>

<file path=xl/calcChain.xml><?xml version="1.0" encoding="utf-8"?>
<calcChain xmlns="http://schemas.openxmlformats.org/spreadsheetml/2006/main">
  <c r="D57" i="6"/>
  <c r="F57"/>
  <c r="C57"/>
  <c r="B57"/>
  <c r="F56"/>
  <c r="E56"/>
  <c r="F55"/>
  <c r="E55"/>
  <c r="E54"/>
  <c r="F53"/>
  <c r="E53"/>
  <c r="F52"/>
  <c r="E52"/>
  <c r="E51"/>
  <c r="F50"/>
  <c r="E50"/>
  <c r="F49"/>
  <c r="E49"/>
  <c r="E48"/>
  <c r="F47"/>
  <c r="E47"/>
  <c r="F46"/>
  <c r="E46"/>
  <c r="F45"/>
  <c r="E45"/>
  <c r="F44"/>
  <c r="E44"/>
  <c r="F43"/>
  <c r="E43"/>
  <c r="E57"/>
  <c r="F39"/>
  <c r="E39"/>
  <c r="F38"/>
  <c r="E38"/>
  <c r="F37"/>
  <c r="E37"/>
  <c r="F36"/>
  <c r="E36"/>
  <c r="F35"/>
  <c r="E35"/>
  <c r="E31"/>
  <c r="E34"/>
  <c r="F33"/>
  <c r="E33"/>
  <c r="D31"/>
  <c r="F31"/>
  <c r="C31"/>
  <c r="B31"/>
  <c r="E30"/>
  <c r="E29"/>
  <c r="F28"/>
  <c r="E28"/>
  <c r="E27"/>
  <c r="F26"/>
  <c r="E26"/>
  <c r="E25"/>
  <c r="F24"/>
  <c r="E24"/>
  <c r="F23"/>
  <c r="E23"/>
  <c r="E21"/>
  <c r="D21"/>
  <c r="F21"/>
  <c r="C21"/>
  <c r="B21"/>
  <c r="E19"/>
  <c r="F18"/>
  <c r="E18"/>
  <c r="E17"/>
  <c r="E16"/>
  <c r="E15"/>
  <c r="E14"/>
  <c r="F13"/>
  <c r="E13"/>
  <c r="F12"/>
  <c r="E12"/>
  <c r="F11"/>
  <c r="E11"/>
  <c r="F10"/>
  <c r="E10"/>
  <c r="F9"/>
  <c r="E9"/>
  <c r="E8"/>
  <c r="E7"/>
  <c r="E40"/>
  <c r="D8"/>
  <c r="F8"/>
  <c r="C8"/>
  <c r="C7"/>
  <c r="C40"/>
  <c r="C41"/>
  <c r="B8"/>
  <c r="D7"/>
  <c r="D40"/>
  <c r="B7"/>
  <c r="B40"/>
  <c r="B41"/>
  <c r="D41"/>
  <c r="F40"/>
  <c r="F7"/>
</calcChain>
</file>

<file path=xl/sharedStrings.xml><?xml version="1.0" encoding="utf-8"?>
<sst xmlns="http://schemas.openxmlformats.org/spreadsheetml/2006/main" count="59" uniqueCount="58">
  <si>
    <t>тыс . руб</t>
  </si>
  <si>
    <t xml:space="preserve">отклон 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</si>
  <si>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</si>
  <si>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</si>
  <si>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</si>
  <si>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</si>
  <si>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</si>
  <si>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</si>
  <si>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</si>
  <si>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</si>
  <si>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</si>
  <si>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</si>
  <si>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</si>
  <si>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</si>
  <si>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</si>
  <si>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</si>
  <si>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</si>
  <si>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</si>
  <si>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</si>
  <si>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</si>
  <si>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</si>
  <si>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</si>
  <si>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</si>
  <si>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</si>
  <si>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</si>
  <si>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</si>
  <si>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</si>
  <si>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</si>
  <si>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</si>
  <si>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</si>
  <si>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</si>
  <si>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</si>
  <si>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</si>
  <si>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</si>
  <si>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</si>
  <si>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</si>
  <si>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</si>
  <si>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</si>
  <si>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</si>
  <si>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</si>
  <si>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</si>
  <si>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</si>
  <si>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</si>
  <si>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</si>
  <si>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</si>
  <si>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</si>
  <si>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</si>
  <si>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</si>
  <si>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</si>
  <si>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</si>
  <si>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</si>
  <si>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факт 01.07.2019</t>
  </si>
  <si>
    <t>план 01.07.2020</t>
  </si>
  <si>
    <t>факт 01.07.2020</t>
  </si>
  <si>
    <t>N 50</t>
  </si>
  <si>
    <t>Возврат остатков</t>
  </si>
  <si>
    <t xml:space="preserve">Прочие безвозмездные поступления </t>
  </si>
  <si>
    <t>Исполнение бюджета Поддорского муниципального района на 01 июля 2020 года</t>
  </si>
</sst>
</file>

<file path=xl/styles.xml><?xml version="1.0" encoding="utf-8"?>
<styleSheet xmlns="http://schemas.openxmlformats.org/spreadsheetml/2006/main">
  <numFmts count="1">
    <numFmt numFmtId="173" formatCode="#,##0.0_р_."/>
  </numFmts>
  <fonts count="27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u/>
      <sz val="7.3"/>
      <color theme="10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3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5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5" fillId="24" borderId="8" applyNumberFormat="0" applyAlignment="0" applyProtection="0"/>
    <xf numFmtId="0" fontId="25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9">
    <xf numFmtId="0" fontId="0" fillId="0" borderId="0" xfId="0"/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19" fillId="0" borderId="11" xfId="0" applyFont="1" applyBorder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left" wrapText="1"/>
    </xf>
    <xf numFmtId="173" fontId="20" fillId="0" borderId="12" xfId="0" applyNumberFormat="1" applyFont="1" applyBorder="1" applyAlignment="1">
      <alignment horizontal="center" vertical="top" wrapText="1"/>
    </xf>
    <xf numFmtId="173" fontId="19" fillId="11" borderId="12" xfId="0" applyNumberFormat="1" applyFont="1" applyFill="1" applyBorder="1" applyAlignment="1"/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11" borderId="12" xfId="0" applyNumberFormat="1" applyFont="1" applyFill="1" applyBorder="1" applyAlignment="1"/>
    <xf numFmtId="173" fontId="20" fillId="0" borderId="12" xfId="0" applyNumberFormat="1" applyFont="1" applyBorder="1"/>
    <xf numFmtId="173" fontId="19" fillId="11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0" fontId="26" fillId="0" borderId="0" xfId="36" applyAlignment="1" applyProtection="1"/>
    <xf numFmtId="173" fontId="21" fillId="0" borderId="12" xfId="0" applyNumberFormat="1" applyFont="1" applyFill="1" applyBorder="1"/>
    <xf numFmtId="173" fontId="20" fillId="0" borderId="12" xfId="0" applyNumberFormat="1" applyFont="1" applyFill="1" applyBorder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3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Гиперссылка" xfId="36" builtinId="8"/>
    <cellStyle name="Заголовок 1" xfId="37" builtinId="16" customBuiltin="1"/>
    <cellStyle name="Заголовок 2" xfId="38" builtinId="17" customBuiltin="1"/>
    <cellStyle name="Заголовок 3" xfId="39" builtinId="18" customBuiltin="1"/>
    <cellStyle name="Заголовок 4" xfId="40" builtinId="19" customBuiltin="1"/>
    <cellStyle name="Итог" xfId="41" builtinId="25" customBuiltin="1"/>
    <cellStyle name="Контрольная ячейка" xfId="42" builtinId="23" customBuiltin="1"/>
    <cellStyle name="Название" xfId="43" builtinId="15" customBuiltin="1"/>
    <cellStyle name="Нейтральный" xfId="44" builtinId="28" customBuiltin="1"/>
    <cellStyle name="Обычный" xfId="0" builtinId="0"/>
    <cellStyle name="Обычный 2" xfId="45"/>
    <cellStyle name="Плохой" xfId="46" builtinId="27" customBuiltin="1"/>
    <cellStyle name="Пояснение" xfId="47" builtinId="53" customBuiltin="1"/>
    <cellStyle name="Примечание" xfId="48" builtinId="10" customBuiltin="1"/>
    <cellStyle name="Примечание 2" xfId="49"/>
    <cellStyle name="Связанная ячейка" xfId="50" builtinId="24" customBuiltin="1"/>
    <cellStyle name="Текст предупреждения" xfId="51" builtinId="11" customBuiltin="1"/>
    <cellStyle name="Хороший" xfId="52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F57"/>
  <sheetViews>
    <sheetView tabSelected="1" zoomScale="73" zoomScaleNormal="73" workbookViewId="0">
      <selection activeCell="H10" sqref="H10"/>
    </sheetView>
  </sheetViews>
  <sheetFormatPr defaultRowHeight="12.75"/>
  <cols>
    <col min="1" max="1" width="74" customWidth="1"/>
    <col min="2" max="4" width="12.85546875" style="5" customWidth="1"/>
    <col min="5" max="5" width="13.7109375" style="5" customWidth="1"/>
    <col min="6" max="6" width="13.42578125" style="5" customWidth="1"/>
  </cols>
  <sheetData>
    <row r="2" spans="1:6" ht="29.25" customHeight="1">
      <c r="A2" s="24"/>
    </row>
    <row r="3" spans="1:6" ht="15.75" customHeight="1">
      <c r="A3" s="27" t="s">
        <v>57</v>
      </c>
      <c r="B3" s="27"/>
      <c r="C3" s="27"/>
      <c r="D3" s="27"/>
      <c r="E3" s="27"/>
      <c r="F3" s="27"/>
    </row>
    <row r="4" spans="1:6" ht="15" customHeight="1">
      <c r="A4" s="28" t="s">
        <v>0</v>
      </c>
      <c r="B4" s="28"/>
      <c r="C4" s="28"/>
      <c r="D4" s="28"/>
      <c r="E4" s="28"/>
      <c r="F4" s="28"/>
    </row>
    <row r="5" spans="1:6" ht="31.5">
      <c r="A5" s="6"/>
      <c r="B5" s="4" t="s">
        <v>51</v>
      </c>
      <c r="C5" s="4" t="s">
        <v>52</v>
      </c>
      <c r="D5" s="4" t="s">
        <v>53</v>
      </c>
      <c r="E5" s="14" t="s">
        <v>1</v>
      </c>
      <c r="F5" s="14" t="s">
        <v>2</v>
      </c>
    </row>
    <row r="6" spans="1:6" ht="15.75">
      <c r="A6" s="7" t="s">
        <v>3</v>
      </c>
      <c r="B6" s="15"/>
      <c r="C6" s="15"/>
      <c r="D6" s="15"/>
      <c r="E6" s="15"/>
      <c r="F6" s="21" t="s">
        <v>54</v>
      </c>
    </row>
    <row r="7" spans="1:6" ht="17.850000000000001" customHeight="1">
      <c r="A7" s="8" t="s">
        <v>4</v>
      </c>
      <c r="B7" s="25">
        <f>B8+B21</f>
        <v>14917.7</v>
      </c>
      <c r="C7" s="25">
        <f>C8+C21</f>
        <v>28489.3</v>
      </c>
      <c r="D7" s="25">
        <f>D8+D21</f>
        <v>14278.800000000001</v>
      </c>
      <c r="E7" s="16">
        <f>E8+E21</f>
        <v>-13988</v>
      </c>
      <c r="F7" s="17">
        <f t="shared" ref="F7:F21" si="0">D7/C7*100</f>
        <v>50.119869565064775</v>
      </c>
    </row>
    <row r="8" spans="1:6" ht="17.850000000000001" customHeight="1">
      <c r="A8" s="8" t="s">
        <v>5</v>
      </c>
      <c r="B8" s="25">
        <f>SUM(B9:B19)</f>
        <v>14276.400000000001</v>
      </c>
      <c r="C8" s="25">
        <f>SUM(C9:C19)</f>
        <v>27849.8</v>
      </c>
      <c r="D8" s="25">
        <f>SUM(D9:D19)</f>
        <v>13402.000000000002</v>
      </c>
      <c r="E8" s="16">
        <f>E9+E10+E12+E13+E14+E15+E16+E17+E18+E19+E20</f>
        <v>-14225.3</v>
      </c>
      <c r="F8" s="17">
        <f t="shared" si="0"/>
        <v>48.122428168245378</v>
      </c>
    </row>
    <row r="9" spans="1:6" s="1" customFormat="1" ht="15.75">
      <c r="A9" s="9" t="s">
        <v>6</v>
      </c>
      <c r="B9" s="22">
        <v>10946.2</v>
      </c>
      <c r="C9" s="22">
        <v>22375.5</v>
      </c>
      <c r="D9" s="22">
        <v>10434.700000000001</v>
      </c>
      <c r="E9" s="17">
        <f>D9-C9</f>
        <v>-11940.8</v>
      </c>
      <c r="F9" s="17">
        <f t="shared" si="0"/>
        <v>46.634488614779563</v>
      </c>
    </row>
    <row r="10" spans="1:6" s="1" customFormat="1" ht="15.75">
      <c r="A10" s="9" t="s">
        <v>7</v>
      </c>
      <c r="B10" s="22">
        <v>2279</v>
      </c>
      <c r="C10" s="22">
        <v>3658.1</v>
      </c>
      <c r="D10" s="22">
        <v>1487.6</v>
      </c>
      <c r="E10" s="17">
        <f t="shared" ref="E10:E19" si="1">D10-C10</f>
        <v>-2170.5</v>
      </c>
      <c r="F10" s="17">
        <f t="shared" si="0"/>
        <v>40.665919466389653</v>
      </c>
    </row>
    <row r="11" spans="1:6" s="1" customFormat="1" ht="31.5">
      <c r="A11" s="9" t="s">
        <v>50</v>
      </c>
      <c r="B11" s="22">
        <v>699.7</v>
      </c>
      <c r="C11" s="22">
        <v>1295</v>
      </c>
      <c r="D11" s="22">
        <v>1072.5</v>
      </c>
      <c r="E11" s="17">
        <f>D11-C11</f>
        <v>-222.5</v>
      </c>
      <c r="F11" s="17">
        <f>D11/C11*100</f>
        <v>82.818532818532816</v>
      </c>
    </row>
    <row r="12" spans="1:6" s="1" customFormat="1" ht="20.100000000000001" customHeight="1">
      <c r="A12" s="9" t="s">
        <v>8</v>
      </c>
      <c r="B12" s="22">
        <v>249.4</v>
      </c>
      <c r="C12" s="22">
        <v>300</v>
      </c>
      <c r="D12" s="22">
        <v>277.7</v>
      </c>
      <c r="E12" s="17">
        <f t="shared" si="1"/>
        <v>-22.300000000000011</v>
      </c>
      <c r="F12" s="17">
        <f t="shared" si="0"/>
        <v>92.566666666666663</v>
      </c>
    </row>
    <row r="13" spans="1:6" s="1" customFormat="1" ht="15.75">
      <c r="A13" s="9" t="s">
        <v>9</v>
      </c>
      <c r="B13" s="22">
        <v>6.4</v>
      </c>
      <c r="C13" s="22">
        <v>11.2</v>
      </c>
      <c r="D13" s="22">
        <v>0</v>
      </c>
      <c r="E13" s="17">
        <f t="shared" si="1"/>
        <v>-11.2</v>
      </c>
      <c r="F13" s="17">
        <f t="shared" si="0"/>
        <v>0</v>
      </c>
    </row>
    <row r="14" spans="1:6" s="1" customFormat="1" ht="30">
      <c r="A14" s="10" t="s">
        <v>10</v>
      </c>
      <c r="B14" s="22">
        <v>7</v>
      </c>
      <c r="C14" s="22">
        <v>0</v>
      </c>
      <c r="D14" s="22">
        <v>0</v>
      </c>
      <c r="E14" s="17">
        <f t="shared" si="1"/>
        <v>0</v>
      </c>
      <c r="F14" s="17">
        <v>0</v>
      </c>
    </row>
    <row r="15" spans="1:6" s="1" customFormat="1" ht="15.75">
      <c r="A15" s="9" t="s">
        <v>11</v>
      </c>
      <c r="B15" s="22">
        <v>0</v>
      </c>
      <c r="C15" s="22">
        <v>0</v>
      </c>
      <c r="D15" s="22">
        <v>0</v>
      </c>
      <c r="E15" s="17">
        <f t="shared" si="1"/>
        <v>0</v>
      </c>
      <c r="F15" s="17">
        <v>0</v>
      </c>
    </row>
    <row r="16" spans="1:6" s="1" customFormat="1" ht="15.75">
      <c r="A16" s="9" t="s">
        <v>12</v>
      </c>
      <c r="B16" s="22">
        <v>0</v>
      </c>
      <c r="C16" s="22">
        <v>0</v>
      </c>
      <c r="D16" s="22">
        <v>0</v>
      </c>
      <c r="E16" s="17">
        <f t="shared" si="1"/>
        <v>0</v>
      </c>
      <c r="F16" s="17">
        <v>0</v>
      </c>
    </row>
    <row r="17" spans="1:6" s="1" customFormat="1" ht="16.350000000000001" customHeight="1">
      <c r="A17" s="10" t="s">
        <v>13</v>
      </c>
      <c r="B17" s="22">
        <v>0</v>
      </c>
      <c r="C17" s="22">
        <v>0</v>
      </c>
      <c r="D17" s="22">
        <v>0</v>
      </c>
      <c r="E17" s="17">
        <f t="shared" si="1"/>
        <v>0</v>
      </c>
      <c r="F17" s="17">
        <v>0</v>
      </c>
    </row>
    <row r="18" spans="1:6" s="1" customFormat="1" ht="15.75">
      <c r="A18" s="9" t="s">
        <v>14</v>
      </c>
      <c r="B18" s="22">
        <v>88.7</v>
      </c>
      <c r="C18" s="22">
        <v>210</v>
      </c>
      <c r="D18" s="22">
        <v>129.5</v>
      </c>
      <c r="E18" s="17">
        <f t="shared" si="1"/>
        <v>-80.5</v>
      </c>
      <c r="F18" s="17">
        <f t="shared" si="0"/>
        <v>61.666666666666671</v>
      </c>
    </row>
    <row r="19" spans="1:6" s="1" customFormat="1" ht="15.75">
      <c r="A19" s="9" t="s">
        <v>15</v>
      </c>
      <c r="B19" s="22">
        <v>0</v>
      </c>
      <c r="C19" s="22">
        <v>0</v>
      </c>
      <c r="D19" s="22">
        <v>0</v>
      </c>
      <c r="E19" s="17">
        <f t="shared" si="1"/>
        <v>0</v>
      </c>
      <c r="F19" s="17">
        <v>0</v>
      </c>
    </row>
    <row r="20" spans="1:6" s="2" customFormat="1" ht="15.75">
      <c r="A20" s="8"/>
      <c r="B20" s="23"/>
      <c r="C20" s="22"/>
      <c r="D20" s="22"/>
      <c r="E20" s="17"/>
      <c r="F20" s="17"/>
    </row>
    <row r="21" spans="1:6" ht="15.75">
      <c r="A21" s="8" t="s">
        <v>16</v>
      </c>
      <c r="B21" s="18">
        <f>B23+B24+B25+B26+B27+B28+B29+B30</f>
        <v>641.29999999999995</v>
      </c>
      <c r="C21" s="23">
        <f>C23+C24+C25+C26+C27+C28+C29+C30</f>
        <v>639.5</v>
      </c>
      <c r="D21" s="23">
        <f>D23+D24+D25+D26+D27+D28+D29+D30</f>
        <v>876.80000000000007</v>
      </c>
      <c r="E21" s="18">
        <f>E23+E24+E25+E26+E27+E28+E29+E30</f>
        <v>237.29999999999998</v>
      </c>
      <c r="F21" s="17">
        <f t="shared" si="0"/>
        <v>137.10711493354185</v>
      </c>
    </row>
    <row r="22" spans="1:6" s="1" customFormat="1" ht="15.75">
      <c r="A22" s="9" t="s">
        <v>17</v>
      </c>
      <c r="B22" s="22"/>
      <c r="C22" s="23"/>
      <c r="D22" s="23"/>
      <c r="E22" s="18"/>
      <c r="F22" s="17"/>
    </row>
    <row r="23" spans="1:6" s="1" customFormat="1" ht="31.5">
      <c r="A23" s="9" t="s">
        <v>18</v>
      </c>
      <c r="B23" s="17">
        <v>125.9</v>
      </c>
      <c r="C23" s="22">
        <v>531</v>
      </c>
      <c r="D23" s="22">
        <v>172.4</v>
      </c>
      <c r="E23" s="17">
        <f t="shared" ref="E23:E30" si="2">D23-C23</f>
        <v>-358.6</v>
      </c>
      <c r="F23" s="17">
        <f t="shared" ref="F23:F31" si="3">D23/C23*100</f>
        <v>32.467043314500941</v>
      </c>
    </row>
    <row r="24" spans="1:6" s="1" customFormat="1" ht="19.5" customHeight="1">
      <c r="A24" s="9" t="s">
        <v>19</v>
      </c>
      <c r="B24" s="17">
        <v>20</v>
      </c>
      <c r="C24" s="22">
        <v>31</v>
      </c>
      <c r="D24" s="22">
        <v>6.7</v>
      </c>
      <c r="E24" s="17">
        <f t="shared" si="2"/>
        <v>-24.3</v>
      </c>
      <c r="F24" s="17">
        <f t="shared" si="3"/>
        <v>21.612903225806452</v>
      </c>
    </row>
    <row r="25" spans="1:6" s="1" customFormat="1" ht="15.75">
      <c r="A25" s="9" t="s">
        <v>20</v>
      </c>
      <c r="B25" s="17">
        <v>0</v>
      </c>
      <c r="C25" s="22">
        <v>0</v>
      </c>
      <c r="D25" s="22">
        <v>0</v>
      </c>
      <c r="E25" s="17">
        <f t="shared" si="2"/>
        <v>0</v>
      </c>
      <c r="F25" s="17">
        <v>0</v>
      </c>
    </row>
    <row r="26" spans="1:6" s="1" customFormat="1" ht="15.75">
      <c r="A26" s="9" t="s">
        <v>21</v>
      </c>
      <c r="B26" s="17">
        <v>251</v>
      </c>
      <c r="C26" s="22">
        <v>0</v>
      </c>
      <c r="D26" s="22">
        <v>493.6</v>
      </c>
      <c r="E26" s="17">
        <f t="shared" si="2"/>
        <v>493.6</v>
      </c>
      <c r="F26" s="17" t="e">
        <f t="shared" si="3"/>
        <v>#DIV/0!</v>
      </c>
    </row>
    <row r="27" spans="1:6" s="1" customFormat="1" ht="15.75">
      <c r="A27" s="9" t="s">
        <v>22</v>
      </c>
      <c r="B27" s="17">
        <v>0</v>
      </c>
      <c r="C27" s="22">
        <v>0</v>
      </c>
      <c r="D27" s="22">
        <v>0</v>
      </c>
      <c r="E27" s="17">
        <f t="shared" si="2"/>
        <v>0</v>
      </c>
      <c r="F27" s="17">
        <v>0</v>
      </c>
    </row>
    <row r="28" spans="1:6" s="1" customFormat="1" ht="15.75">
      <c r="A28" s="9" t="s">
        <v>23</v>
      </c>
      <c r="B28" s="17">
        <v>244.4</v>
      </c>
      <c r="C28" s="22">
        <v>77.5</v>
      </c>
      <c r="D28" s="22">
        <v>204.1</v>
      </c>
      <c r="E28" s="17">
        <f t="shared" si="2"/>
        <v>126.6</v>
      </c>
      <c r="F28" s="17">
        <f t="shared" si="3"/>
        <v>263.35483870967738</v>
      </c>
    </row>
    <row r="29" spans="1:6" s="1" customFormat="1" ht="15.75">
      <c r="A29" s="9" t="s">
        <v>24</v>
      </c>
      <c r="B29" s="17">
        <v>0</v>
      </c>
      <c r="C29" s="22">
        <v>0</v>
      </c>
      <c r="D29" s="22">
        <v>0</v>
      </c>
      <c r="E29" s="17">
        <f t="shared" si="2"/>
        <v>0</v>
      </c>
      <c r="F29" s="17">
        <v>0</v>
      </c>
    </row>
    <row r="30" spans="1:6" s="1" customFormat="1" ht="15.75">
      <c r="A30" s="9" t="s">
        <v>25</v>
      </c>
      <c r="B30" s="17">
        <v>0</v>
      </c>
      <c r="C30" s="22">
        <v>0</v>
      </c>
      <c r="D30" s="22">
        <v>0</v>
      </c>
      <c r="E30" s="17">
        <f t="shared" si="2"/>
        <v>0</v>
      </c>
      <c r="F30" s="17">
        <v>0</v>
      </c>
    </row>
    <row r="31" spans="1:6" ht="15.75">
      <c r="A31" s="8" t="s">
        <v>26</v>
      </c>
      <c r="B31" s="18">
        <f>B33+B34+B35+B36+B37+B38+B39</f>
        <v>55370.6</v>
      </c>
      <c r="C31" s="18">
        <f>SUM(C33:C39)</f>
        <v>108224.8</v>
      </c>
      <c r="D31" s="18">
        <f>SUM(D33:D39)</f>
        <v>53794.299999999996</v>
      </c>
      <c r="E31" s="18">
        <f>E33+E34+E35+E36+E37+E39</f>
        <v>-54430.499999999993</v>
      </c>
      <c r="F31" s="17">
        <f t="shared" si="3"/>
        <v>49.706074762900919</v>
      </c>
    </row>
    <row r="32" spans="1:6" ht="14.1" customHeight="1">
      <c r="A32" s="11" t="s">
        <v>17</v>
      </c>
      <c r="B32" s="17"/>
      <c r="C32" s="17"/>
      <c r="D32" s="22"/>
      <c r="E32" s="17"/>
      <c r="F32" s="17"/>
    </row>
    <row r="33" spans="1:6" ht="15.75">
      <c r="A33" s="9" t="s">
        <v>27</v>
      </c>
      <c r="B33" s="17">
        <v>26440.2</v>
      </c>
      <c r="C33" s="17">
        <v>52511.199999999997</v>
      </c>
      <c r="D33" s="22">
        <v>26025</v>
      </c>
      <c r="E33" s="17">
        <f t="shared" ref="E33:E39" si="4">D33-C33</f>
        <v>-26486.199999999997</v>
      </c>
      <c r="F33" s="17">
        <f t="shared" ref="F33:F40" si="5">D33/C33*100</f>
        <v>49.560855588902939</v>
      </c>
    </row>
    <row r="34" spans="1:6" ht="15.75">
      <c r="A34" s="9" t="s">
        <v>49</v>
      </c>
      <c r="B34" s="17">
        <v>0</v>
      </c>
      <c r="C34" s="17">
        <v>0</v>
      </c>
      <c r="D34" s="22">
        <v>0</v>
      </c>
      <c r="E34" s="17">
        <f t="shared" si="4"/>
        <v>0</v>
      </c>
      <c r="F34" s="17">
        <v>0</v>
      </c>
    </row>
    <row r="35" spans="1:6" ht="30">
      <c r="A35" s="12" t="s">
        <v>28</v>
      </c>
      <c r="B35" s="17">
        <v>23238.799999999999</v>
      </c>
      <c r="C35" s="17">
        <v>38535</v>
      </c>
      <c r="D35" s="22">
        <v>20845.900000000001</v>
      </c>
      <c r="E35" s="17">
        <f t="shared" si="4"/>
        <v>-17689.099999999999</v>
      </c>
      <c r="F35" s="17">
        <f t="shared" si="5"/>
        <v>54.096016608278198</v>
      </c>
    </row>
    <row r="36" spans="1:6" ht="15.75">
      <c r="A36" s="9" t="s">
        <v>29</v>
      </c>
      <c r="B36" s="17">
        <v>6185.6</v>
      </c>
      <c r="C36" s="17">
        <v>15699.3</v>
      </c>
      <c r="D36" s="22">
        <v>6288.6</v>
      </c>
      <c r="E36" s="17">
        <f t="shared" si="4"/>
        <v>-9410.6999999999989</v>
      </c>
      <c r="F36" s="17">
        <f t="shared" si="5"/>
        <v>40.056563031472749</v>
      </c>
    </row>
    <row r="37" spans="1:6" ht="15.75">
      <c r="A37" s="9" t="s">
        <v>30</v>
      </c>
      <c r="B37" s="17">
        <v>98.1</v>
      </c>
      <c r="C37" s="17">
        <v>1482.2</v>
      </c>
      <c r="D37" s="22">
        <v>637.70000000000005</v>
      </c>
      <c r="E37" s="17">
        <f t="shared" si="4"/>
        <v>-844.5</v>
      </c>
      <c r="F37" s="17">
        <f t="shared" si="5"/>
        <v>43.023883416542979</v>
      </c>
    </row>
    <row r="38" spans="1:6" ht="15.75">
      <c r="A38" s="9" t="s">
        <v>55</v>
      </c>
      <c r="B38" s="17">
        <v>-592.1</v>
      </c>
      <c r="C38" s="17">
        <v>-2.9</v>
      </c>
      <c r="D38" s="17">
        <v>-2.9</v>
      </c>
      <c r="E38" s="17">
        <f>D38-C38</f>
        <v>0</v>
      </c>
      <c r="F38" s="17">
        <f>D38/C38*100</f>
        <v>100</v>
      </c>
    </row>
    <row r="39" spans="1:6" ht="15.75">
      <c r="A39" s="8" t="s">
        <v>56</v>
      </c>
      <c r="B39" s="17">
        <v>0</v>
      </c>
      <c r="C39" s="17">
        <v>0</v>
      </c>
      <c r="D39" s="17">
        <v>0</v>
      </c>
      <c r="E39" s="17">
        <f t="shared" si="4"/>
        <v>0</v>
      </c>
      <c r="F39" s="17" t="e">
        <f t="shared" si="5"/>
        <v>#DIV/0!</v>
      </c>
    </row>
    <row r="40" spans="1:6" ht="15.75">
      <c r="A40" s="8" t="s">
        <v>31</v>
      </c>
      <c r="B40" s="23">
        <f>B7+B31</f>
        <v>70288.3</v>
      </c>
      <c r="C40" s="18">
        <f>C7+C31</f>
        <v>136714.1</v>
      </c>
      <c r="D40" s="18">
        <f>D7+D31</f>
        <v>68073.099999999991</v>
      </c>
      <c r="E40" s="18">
        <f>E7+E31</f>
        <v>-68418.5</v>
      </c>
      <c r="F40" s="17">
        <f t="shared" si="5"/>
        <v>49.792303793098142</v>
      </c>
    </row>
    <row r="41" spans="1:6" s="3" customFormat="1" ht="15.75">
      <c r="A41" s="8" t="s">
        <v>32</v>
      </c>
      <c r="B41" s="23">
        <f>B40-B57</f>
        <v>-9040.3000000000029</v>
      </c>
      <c r="C41" s="18">
        <f>C40-C57</f>
        <v>-5936.6000000000058</v>
      </c>
      <c r="D41" s="18">
        <f>D40-D57</f>
        <v>-1555.5</v>
      </c>
      <c r="E41" s="18"/>
      <c r="F41" s="17"/>
    </row>
    <row r="42" spans="1:6" ht="15.75">
      <c r="A42" s="7" t="s">
        <v>33</v>
      </c>
      <c r="B42" s="19"/>
      <c r="C42" s="19"/>
      <c r="D42" s="19"/>
      <c r="E42" s="19"/>
      <c r="F42" s="19"/>
    </row>
    <row r="43" spans="1:6" ht="15.75">
      <c r="A43" s="13" t="s">
        <v>34</v>
      </c>
      <c r="B43" s="22">
        <v>11141.8</v>
      </c>
      <c r="C43" s="22">
        <v>24401.7</v>
      </c>
      <c r="D43" s="22">
        <v>11376.4</v>
      </c>
      <c r="E43" s="17">
        <f>D43-C43</f>
        <v>-13025.300000000001</v>
      </c>
      <c r="F43" s="17">
        <f>D43/C43*100</f>
        <v>46.621341955683413</v>
      </c>
    </row>
    <row r="44" spans="1:6" ht="15.75">
      <c r="A44" s="13" t="s">
        <v>35</v>
      </c>
      <c r="B44" s="22">
        <v>170.9</v>
      </c>
      <c r="C44" s="22">
        <v>364</v>
      </c>
      <c r="D44" s="22">
        <v>166</v>
      </c>
      <c r="E44" s="17">
        <f t="shared" ref="E44:E56" si="6">D44-C44</f>
        <v>-198</v>
      </c>
      <c r="F44" s="17">
        <f t="shared" ref="F44:F57" si="7">D44/C44*100</f>
        <v>45.604395604395606</v>
      </c>
    </row>
    <row r="45" spans="1:6" ht="15.75">
      <c r="A45" s="13" t="s">
        <v>36</v>
      </c>
      <c r="B45" s="22">
        <v>1334.3</v>
      </c>
      <c r="C45" s="22">
        <v>2710.6</v>
      </c>
      <c r="D45" s="22">
        <v>1367</v>
      </c>
      <c r="E45" s="17">
        <f t="shared" si="6"/>
        <v>-1343.6</v>
      </c>
      <c r="F45" s="17">
        <f t="shared" si="7"/>
        <v>50.431638751567917</v>
      </c>
    </row>
    <row r="46" spans="1:6" ht="15.75">
      <c r="A46" s="13" t="s">
        <v>37</v>
      </c>
      <c r="B46" s="22">
        <v>10691.3</v>
      </c>
      <c r="C46" s="22">
        <v>12040</v>
      </c>
      <c r="D46" s="22">
        <v>3183.4</v>
      </c>
      <c r="E46" s="17">
        <f t="shared" si="6"/>
        <v>-8856.6</v>
      </c>
      <c r="F46" s="17">
        <f t="shared" si="7"/>
        <v>26.440199335548176</v>
      </c>
    </row>
    <row r="47" spans="1:6" ht="15.75">
      <c r="A47" s="13" t="s">
        <v>38</v>
      </c>
      <c r="B47" s="22">
        <v>382.4</v>
      </c>
      <c r="C47" s="22">
        <v>2405.9</v>
      </c>
      <c r="D47" s="22">
        <v>611.6</v>
      </c>
      <c r="E47" s="17">
        <f t="shared" si="6"/>
        <v>-1794.3000000000002</v>
      </c>
      <c r="F47" s="17">
        <f t="shared" si="7"/>
        <v>25.420840433933243</v>
      </c>
    </row>
    <row r="48" spans="1:6" ht="15.75">
      <c r="A48" s="13" t="s">
        <v>39</v>
      </c>
      <c r="B48" s="22">
        <v>0</v>
      </c>
      <c r="C48" s="22">
        <v>0</v>
      </c>
      <c r="D48" s="22">
        <v>0</v>
      </c>
      <c r="E48" s="17">
        <f t="shared" si="6"/>
        <v>0</v>
      </c>
      <c r="F48" s="17">
        <v>0</v>
      </c>
    </row>
    <row r="49" spans="1:6" ht="15.75">
      <c r="A49" s="13" t="s">
        <v>40</v>
      </c>
      <c r="B49" s="22">
        <v>30221.3</v>
      </c>
      <c r="C49" s="22">
        <v>51355</v>
      </c>
      <c r="D49" s="22">
        <v>27722.400000000001</v>
      </c>
      <c r="E49" s="17">
        <f t="shared" si="6"/>
        <v>-23632.6</v>
      </c>
      <c r="F49" s="17">
        <f t="shared" si="7"/>
        <v>53.981890760393348</v>
      </c>
    </row>
    <row r="50" spans="1:6" ht="15.75">
      <c r="A50" s="13" t="s">
        <v>41</v>
      </c>
      <c r="B50" s="22">
        <v>17164.3</v>
      </c>
      <c r="C50" s="22">
        <v>32204.799999999999</v>
      </c>
      <c r="D50" s="22">
        <v>17035.2</v>
      </c>
      <c r="E50" s="17">
        <f t="shared" si="6"/>
        <v>-15169.599999999999</v>
      </c>
      <c r="F50" s="17">
        <f t="shared" si="7"/>
        <v>52.8964626391097</v>
      </c>
    </row>
    <row r="51" spans="1:6" ht="15.75">
      <c r="A51" s="13" t="s">
        <v>42</v>
      </c>
      <c r="B51" s="22">
        <v>0</v>
      </c>
      <c r="C51" s="22">
        <v>0</v>
      </c>
      <c r="D51" s="22">
        <v>0</v>
      </c>
      <c r="E51" s="17">
        <f t="shared" si="6"/>
        <v>0</v>
      </c>
      <c r="F51" s="17">
        <v>0</v>
      </c>
    </row>
    <row r="52" spans="1:6" ht="15.75">
      <c r="A52" s="13" t="s">
        <v>43</v>
      </c>
      <c r="B52" s="22">
        <v>3585.5</v>
      </c>
      <c r="C52" s="22">
        <v>7414.5</v>
      </c>
      <c r="D52" s="22">
        <v>3765.6</v>
      </c>
      <c r="E52" s="17">
        <f t="shared" si="6"/>
        <v>-3648.9</v>
      </c>
      <c r="F52" s="17">
        <f t="shared" si="7"/>
        <v>50.786971474812873</v>
      </c>
    </row>
    <row r="53" spans="1:6" ht="15.75">
      <c r="A53" s="13" t="s">
        <v>44</v>
      </c>
      <c r="B53" s="22">
        <v>1099.2</v>
      </c>
      <c r="C53" s="22">
        <v>1895</v>
      </c>
      <c r="D53" s="22">
        <v>880.2</v>
      </c>
      <c r="E53" s="17">
        <f t="shared" si="6"/>
        <v>-1014.8</v>
      </c>
      <c r="F53" s="17">
        <f t="shared" si="7"/>
        <v>46.44854881266491</v>
      </c>
    </row>
    <row r="54" spans="1:6" ht="15.75">
      <c r="A54" s="13" t="s">
        <v>45</v>
      </c>
      <c r="B54" s="22">
        <v>0</v>
      </c>
      <c r="C54" s="22">
        <v>0</v>
      </c>
      <c r="D54" s="22">
        <v>0</v>
      </c>
      <c r="E54" s="17">
        <f t="shared" si="6"/>
        <v>0</v>
      </c>
      <c r="F54" s="17">
        <v>0</v>
      </c>
    </row>
    <row r="55" spans="1:6" ht="15.75">
      <c r="A55" s="13" t="s">
        <v>46</v>
      </c>
      <c r="B55" s="22">
        <v>0</v>
      </c>
      <c r="C55" s="22">
        <v>10</v>
      </c>
      <c r="D55" s="22">
        <v>4.4000000000000004</v>
      </c>
      <c r="E55" s="17">
        <f t="shared" si="6"/>
        <v>-5.6</v>
      </c>
      <c r="F55" s="17">
        <f t="shared" si="7"/>
        <v>44.000000000000007</v>
      </c>
    </row>
    <row r="56" spans="1:6" ht="15.75">
      <c r="A56" s="13" t="s">
        <v>47</v>
      </c>
      <c r="B56" s="22">
        <v>3537.6</v>
      </c>
      <c r="C56" s="22">
        <v>7849.2</v>
      </c>
      <c r="D56" s="22">
        <v>3516.4</v>
      </c>
      <c r="E56" s="17">
        <f t="shared" si="6"/>
        <v>-4332.7999999999993</v>
      </c>
      <c r="F56" s="17">
        <f t="shared" si="7"/>
        <v>44.799470009682516</v>
      </c>
    </row>
    <row r="57" spans="1:6" ht="15.75">
      <c r="A57" s="8" t="s">
        <v>48</v>
      </c>
      <c r="B57" s="26">
        <f>B43+B44+B45+B46+B47+B48+B49+B50+B51+B52+B53+B54+B55+B56</f>
        <v>79328.600000000006</v>
      </c>
      <c r="C57" s="20">
        <f>C43+C44+C45+C46+C47+C48+C49+C50+C51+C52+C53+C54+C55+C56</f>
        <v>142650.70000000001</v>
      </c>
      <c r="D57" s="20">
        <f>D43+D44+D45+D46+D47+D48+D49+D50+D51+D52+D53+D54+D55+D56</f>
        <v>69628.599999999991</v>
      </c>
      <c r="E57" s="20">
        <f>E43+E44+E45+E46+E47+E48+E49+E50+E51+E52+E53+E54+E55+E56</f>
        <v>-73022.100000000006</v>
      </c>
      <c r="F57" s="17">
        <f t="shared" si="7"/>
        <v>48.8105561346702</v>
      </c>
    </row>
  </sheetData>
  <sheetProtection selectLockedCells="1" selectUnlockedCells="1"/>
  <mergeCells count="2">
    <mergeCell ref="A3:F3"/>
    <mergeCell ref="A4:F4"/>
  </mergeCells>
  <pageMargins left="0.23622047244094491" right="0.23622047244094491" top="0.31496062992125984" bottom="0.31496062992125984" header="0" footer="0"/>
  <pageSetup paperSize="9" scale="7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01.07.2020 район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2020-04-08T09:04:37Z</cp:lastPrinted>
  <dcterms:created xsi:type="dcterms:W3CDTF">2017-06-22T13:06:07Z</dcterms:created>
  <dcterms:modified xsi:type="dcterms:W3CDTF">2020-07-09T07:04:17Z</dcterms:modified>
</cp:coreProperties>
</file>