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919"/>
  </bookViews>
  <sheets>
    <sheet name="01.04.2019 район " sheetId="5" r:id="rId1"/>
  </sheets>
  <calcPr calcId="124519"/>
</workbook>
</file>

<file path=xl/calcChain.xml><?xml version="1.0" encoding="utf-8"?>
<calcChain xmlns="http://schemas.openxmlformats.org/spreadsheetml/2006/main">
  <c r="B6" i="5"/>
  <c r="B7"/>
  <c r="D55"/>
  <c r="F55"/>
  <c r="C55"/>
  <c r="B55"/>
  <c r="F54"/>
  <c r="E54"/>
  <c r="F53"/>
  <c r="E53"/>
  <c r="F52"/>
  <c r="E52"/>
  <c r="F51"/>
  <c r="E51"/>
  <c r="F50"/>
  <c r="E50"/>
  <c r="F49"/>
  <c r="E49"/>
  <c r="F48"/>
  <c r="E48"/>
  <c r="F47"/>
  <c r="E47"/>
  <c r="F46"/>
  <c r="E46"/>
  <c r="F45"/>
  <c r="E45"/>
  <c r="F44"/>
  <c r="E44"/>
  <c r="F43"/>
  <c r="E43"/>
  <c r="F42"/>
  <c r="E42"/>
  <c r="F41"/>
  <c r="E41"/>
  <c r="E55"/>
  <c r="F37"/>
  <c r="E37"/>
  <c r="F36"/>
  <c r="E36"/>
  <c r="F35"/>
  <c r="E35"/>
  <c r="F34"/>
  <c r="E34"/>
  <c r="F33"/>
  <c r="E33"/>
  <c r="F32"/>
  <c r="E32"/>
  <c r="E30"/>
  <c r="D30"/>
  <c r="C30"/>
  <c r="B30"/>
  <c r="F29"/>
  <c r="E29"/>
  <c r="F28"/>
  <c r="E28"/>
  <c r="F27"/>
  <c r="E27"/>
  <c r="F26"/>
  <c r="E26"/>
  <c r="F25"/>
  <c r="E25"/>
  <c r="F24"/>
  <c r="E24"/>
  <c r="F23"/>
  <c r="E23"/>
  <c r="F22"/>
  <c r="E22"/>
  <c r="E20"/>
  <c r="D20"/>
  <c r="F20"/>
  <c r="C20"/>
  <c r="B20"/>
  <c r="F18"/>
  <c r="E18"/>
  <c r="F17"/>
  <c r="E17"/>
  <c r="F16"/>
  <c r="E16"/>
  <c r="F15"/>
  <c r="E15"/>
  <c r="F14"/>
  <c r="E14"/>
  <c r="F13"/>
  <c r="E13"/>
  <c r="F12"/>
  <c r="E12"/>
  <c r="F11"/>
  <c r="E11"/>
  <c r="E7"/>
  <c r="F10"/>
  <c r="E10"/>
  <c r="F9"/>
  <c r="E9"/>
  <c r="F8"/>
  <c r="E8"/>
  <c r="D7"/>
  <c r="F7"/>
  <c r="C7"/>
  <c r="B38"/>
  <c r="B39"/>
  <c r="C6"/>
  <c r="C38"/>
  <c r="C39"/>
  <c r="F30"/>
  <c r="E6"/>
  <c r="E38"/>
  <c r="E39"/>
  <c r="D6"/>
  <c r="D38"/>
  <c r="F6"/>
  <c r="D39"/>
  <c r="F39"/>
  <c r="F38"/>
</calcChain>
</file>

<file path=xl/sharedStrings.xml><?xml version="1.0" encoding="utf-8"?>
<sst xmlns="http://schemas.openxmlformats.org/spreadsheetml/2006/main" count="57" uniqueCount="56">
  <si>
    <t>тыс . руб</t>
  </si>
  <si>
    <t xml:space="preserve">отклон </t>
  </si>
  <si>
    <t>% исполн</t>
  </si>
  <si>
    <t>ДОХОДЫ</t>
  </si>
  <si>
    <t>Налоговые и неналоговые доходы</t>
  </si>
  <si>
    <t>Налоговые доходы</t>
  </si>
  <si>
    <t>Налог на доходы физических лиц</t>
  </si>
  <si>
    <t>Акцизы</t>
  </si>
  <si>
    <t>Единый налог на вмененный доход для отдельных видов деятельности</t>
  </si>
  <si>
    <t xml:space="preserve">Единый сельскохозяйственный налог </t>
  </si>
  <si>
    <t>Налог, взимаемый в связи с применением патентной системы налогообложения</t>
  </si>
  <si>
    <t>Налог на имущество физических лиц</t>
  </si>
  <si>
    <t>Земельный налог</t>
  </si>
  <si>
    <t>Налоги, сборы и регулярные платежи за пользование природными ресурсами</t>
  </si>
  <si>
    <t>Государственная пошлина</t>
  </si>
  <si>
    <t>Прочие  налоговые доходы</t>
  </si>
  <si>
    <t>Неналоговые доходы</t>
  </si>
  <si>
    <t>в том числе: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</si>
  <si>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</si>
  <si>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</si>
  <si>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</si>
  <si>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</si>
  <si>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</si>
  <si>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</si>
  <si>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</si>
  <si>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Невыясненные поступления (внутр. обороты)</t>
  </si>
  <si>
    <t>Безвозмездные поступления от бюджетов  других  уровней</t>
  </si>
  <si>
    <t>Дотация на выравнивание уровня бюджетной обеспеченности</t>
  </si>
  <si>
    <t>Субвенции на выполнение передаваемых федеральных и областных полномочий</t>
  </si>
  <si>
    <t xml:space="preserve">Субсидии </t>
  </si>
  <si>
    <t>Иные межбюджетные трансферты</t>
  </si>
  <si>
    <t>ВСЕГО ДОХОДОВ</t>
  </si>
  <si>
    <t>ДЕФИЦИТ(-)ПРОФИЦИТ(+)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</si>
  <si>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</si>
  <si>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</si>
  <si>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</si>
  <si>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</si>
  <si>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</si>
  <si>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</si>
  <si>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</si>
  <si>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</si>
  <si>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кинематография </t>
  </si>
  <si>
    <t>Здравоохранение и спорт</t>
  </si>
  <si>
    <t>Социальная политика</t>
  </si>
  <si>
    <t>Физическая культура  спорт</t>
  </si>
  <si>
    <t>Средства массовой информации</t>
  </si>
  <si>
    <t>Обслуживане долга</t>
  </si>
  <si>
    <t>Межбюджетные трансферты</t>
  </si>
  <si>
    <t>ВСЕГО РАСХОДОВ</t>
  </si>
  <si>
    <t>Дотация на сбалансированность</t>
  </si>
  <si>
    <t>Налог, взимаемый в связи с применением упрощенной системы налогообложения</t>
  </si>
  <si>
    <t>Прочие безвозмездные поступления (возв ост)</t>
  </si>
  <si>
    <t>план 01.04.2019</t>
  </si>
  <si>
    <t>факт 01.04.2019</t>
  </si>
  <si>
    <t>факт на 01.04.2018</t>
  </si>
  <si>
    <t>Сведения об исполнении бюджета Поддорского муниципального района на 01 апреля 2019 года</t>
  </si>
</sst>
</file>

<file path=xl/styles.xml><?xml version="1.0" encoding="utf-8"?>
<styleSheet xmlns="http://schemas.openxmlformats.org/spreadsheetml/2006/main">
  <numFmts count="1">
    <numFmt numFmtId="165" formatCode="#,##0.0_р_."/>
  </numFmts>
  <fonts count="26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"/>
      <family val="1"/>
      <charset val="204"/>
    </font>
    <font>
      <b/>
      <sz val="10"/>
      <name val="Arial Cyr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 Cyr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2">
    <xf numFmtId="0" fontId="0" fillId="0" borderId="0"/>
    <xf numFmtId="0" fontId="1" fillId="2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7" borderId="1" applyNumberFormat="0" applyAlignment="0" applyProtection="0"/>
    <xf numFmtId="0" fontId="4" fillId="20" borderId="2" applyNumberFormat="0" applyAlignment="0" applyProtection="0"/>
    <xf numFmtId="0" fontId="5" fillId="20" borderId="1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6" applyNumberFormat="0" applyFill="0" applyAlignment="0" applyProtection="0"/>
    <xf numFmtId="0" fontId="10" fillId="21" borderId="7" applyNumberFormat="0" applyAlignment="0" applyProtection="0"/>
    <xf numFmtId="0" fontId="11" fillId="0" borderId="0" applyNumberFormat="0" applyFill="0" applyBorder="0" applyAlignment="0" applyProtection="0"/>
    <xf numFmtId="0" fontId="12" fillId="22" borderId="0" applyNumberFormat="0" applyBorder="0" applyAlignment="0" applyProtection="0"/>
    <xf numFmtId="0" fontId="25" fillId="23" borderId="0"/>
    <xf numFmtId="0" fontId="13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5" fillId="24" borderId="8" applyNumberFormat="0" applyAlignment="0" applyProtection="0"/>
    <xf numFmtId="0" fontId="25" fillId="24" borderId="8" applyNumberFormat="0" applyAlignment="0" applyProtection="0"/>
    <xf numFmtId="0" fontId="15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4" borderId="0" applyNumberFormat="0" applyBorder="0" applyAlignment="0" applyProtection="0"/>
  </cellStyleXfs>
  <cellXfs count="25">
    <xf numFmtId="0" fontId="0" fillId="0" borderId="0" xfId="0"/>
    <xf numFmtId="0" fontId="0" fillId="0" borderId="0" xfId="0" applyFont="1"/>
    <xf numFmtId="0" fontId="21" fillId="0" borderId="0" xfId="0" applyFont="1"/>
    <xf numFmtId="0" fontId="0" fillId="0" borderId="0" xfId="0" applyFill="1"/>
    <xf numFmtId="165" fontId="20" fillId="0" borderId="10" xfId="0" applyNumberFormat="1" applyFont="1" applyBorder="1" applyAlignment="1">
      <alignment horizontal="center" vertical="top" wrapText="1"/>
    </xf>
    <xf numFmtId="165" fontId="0" fillId="0" borderId="0" xfId="0" applyNumberFormat="1" applyAlignment="1"/>
    <xf numFmtId="0" fontId="19" fillId="0" borderId="11" xfId="0" applyFont="1" applyBorder="1"/>
    <xf numFmtId="0" fontId="20" fillId="11" borderId="11" xfId="0" applyFont="1" applyFill="1" applyBorder="1" applyAlignment="1">
      <alignment horizontal="justify" vertical="top"/>
    </xf>
    <xf numFmtId="0" fontId="20" fillId="0" borderId="11" xfId="0" applyFont="1" applyBorder="1" applyAlignment="1">
      <alignment horizontal="justify" vertical="top"/>
    </xf>
    <xf numFmtId="0" fontId="22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/>
    </xf>
    <xf numFmtId="0" fontId="24" fillId="0" borderId="11" xfId="0" applyFont="1" applyBorder="1" applyAlignment="1">
      <alignment horizontal="justify" vertical="top"/>
    </xf>
    <xf numFmtId="0" fontId="23" fillId="0" borderId="11" xfId="0" applyFont="1" applyBorder="1" applyAlignment="1">
      <alignment horizontal="justify" vertical="top" wrapText="1"/>
    </xf>
    <xf numFmtId="0" fontId="22" fillId="0" borderId="11" xfId="0" applyFont="1" applyBorder="1" applyAlignment="1">
      <alignment horizontal="left" wrapText="1"/>
    </xf>
    <xf numFmtId="165" fontId="20" fillId="0" borderId="12" xfId="0" applyNumberFormat="1" applyFont="1" applyBorder="1" applyAlignment="1">
      <alignment horizontal="center" vertical="top" wrapText="1"/>
    </xf>
    <xf numFmtId="165" fontId="19" fillId="11" borderId="12" xfId="0" applyNumberFormat="1" applyFont="1" applyFill="1" applyBorder="1" applyAlignment="1"/>
    <xf numFmtId="165" fontId="21" fillId="0" borderId="12" xfId="0" applyNumberFormat="1" applyFont="1" applyBorder="1"/>
    <xf numFmtId="165" fontId="22" fillId="0" borderId="12" xfId="0" applyNumberFormat="1" applyFont="1" applyBorder="1" applyAlignment="1"/>
    <xf numFmtId="165" fontId="20" fillId="0" borderId="12" xfId="0" applyNumberFormat="1" applyFont="1" applyBorder="1" applyAlignment="1"/>
    <xf numFmtId="165" fontId="22" fillId="0" borderId="12" xfId="0" applyNumberFormat="1" applyFont="1" applyBorder="1" applyAlignment="1">
      <alignment wrapText="1"/>
    </xf>
    <xf numFmtId="165" fontId="20" fillId="11" borderId="12" xfId="0" applyNumberFormat="1" applyFont="1" applyFill="1" applyBorder="1" applyAlignment="1"/>
    <xf numFmtId="165" fontId="20" fillId="0" borderId="12" xfId="0" applyNumberFormat="1" applyFont="1" applyBorder="1"/>
    <xf numFmtId="165" fontId="22" fillId="0" borderId="12" xfId="0" applyNumberFormat="1" applyFont="1" applyFill="1" applyBorder="1" applyAlignment="1"/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right" wrapText="1"/>
    </xf>
  </cellXfs>
  <cellStyles count="52">
    <cellStyle name="20% - Акцент1" xfId="1" builtinId="30" customBuiltin="1"/>
    <cellStyle name="20% - Акцент1 2" xfId="2"/>
    <cellStyle name="20% - Акцент2" xfId="3" builtinId="34" customBuiltin="1"/>
    <cellStyle name="20% - Акцент2 2" xfId="4"/>
    <cellStyle name="20% - Акцент3" xfId="5" builtinId="38" customBuiltin="1"/>
    <cellStyle name="20% - Акцент3 2" xfId="6"/>
    <cellStyle name="20% - Акцент4" xfId="7" builtinId="42" customBuiltin="1"/>
    <cellStyle name="20% - Акцент4 2" xfId="8"/>
    <cellStyle name="20% - Акцент5" xfId="9" builtinId="46" customBuiltin="1"/>
    <cellStyle name="20% - Акцент6" xfId="10" builtinId="50" customBuiltin="1"/>
    <cellStyle name="40% - Акцент1" xfId="11" builtinId="31" customBuiltin="1"/>
    <cellStyle name="40% - Акцент2" xfId="12" builtinId="35" customBuiltin="1"/>
    <cellStyle name="40% - Акцент3" xfId="13" builtinId="39" customBuiltin="1"/>
    <cellStyle name="40% - Акцент3 2" xfId="14"/>
    <cellStyle name="40% - Акцент4" xfId="15" builtinId="43" customBuiltin="1"/>
    <cellStyle name="40% - Акцент5" xfId="16" builtinId="47" customBuiltin="1"/>
    <cellStyle name="40% - Акцент6" xfId="17" builtinId="51" customBuiltin="1"/>
    <cellStyle name="60% - Акцент1" xfId="18" builtinId="32" customBuiltin="1"/>
    <cellStyle name="60% - Акцент2" xfId="19" builtinId="36" customBuiltin="1"/>
    <cellStyle name="60% - Акцент3" xfId="20" builtinId="40" customBuiltin="1"/>
    <cellStyle name="60% - Акцент3 2" xfId="21"/>
    <cellStyle name="60% - Акцент4" xfId="22" builtinId="44" customBuiltin="1"/>
    <cellStyle name="60% - Акцент4 2" xfId="23"/>
    <cellStyle name="60% - Акцент5" xfId="24" builtinId="48" customBuiltin="1"/>
    <cellStyle name="60% - Акцент6" xfId="25" builtinId="52" customBuiltin="1"/>
    <cellStyle name="60% - Акцент6 2" xfId="26"/>
    <cellStyle name="Акцент1" xfId="27" builtinId="29" customBuiltin="1"/>
    <cellStyle name="Акцент2" xfId="28" builtinId="33" customBuiltin="1"/>
    <cellStyle name="Акцент3" xfId="29" builtinId="37" customBuiltin="1"/>
    <cellStyle name="Акцент4" xfId="30" builtinId="41" customBuiltin="1"/>
    <cellStyle name="Акцент5" xfId="31" builtinId="45" customBuiltin="1"/>
    <cellStyle name="Акцент6" xfId="32" builtinId="49" customBuiltin="1"/>
    <cellStyle name="Ввод " xfId="33" builtinId="20" customBuiltin="1"/>
    <cellStyle name="Вывод" xfId="34" builtinId="21" customBuiltin="1"/>
    <cellStyle name="Вычисление" xfId="35" builtinId="22" customBuiltin="1"/>
    <cellStyle name="Заголовок 1" xfId="36" builtinId="16" customBuiltin="1"/>
    <cellStyle name="Заголовок 2" xfId="37" builtinId="17" customBuiltin="1"/>
    <cellStyle name="Заголовок 3" xfId="38" builtinId="18" customBuiltin="1"/>
    <cellStyle name="Заголовок 4" xfId="39" builtinId="19" customBuiltin="1"/>
    <cellStyle name="Итог" xfId="40" builtinId="25" customBuiltin="1"/>
    <cellStyle name="Контрольная ячейка" xfId="41" builtinId="23" customBuiltin="1"/>
    <cellStyle name="Название" xfId="42" builtinId="15" customBuiltin="1"/>
    <cellStyle name="Нейтральный" xfId="43" builtinId="28" customBuiltin="1"/>
    <cellStyle name="Обычный" xfId="0" builtinId="0"/>
    <cellStyle name="Обычный 2" xfId="44"/>
    <cellStyle name="Плохой" xfId="45" builtinId="27" customBuiltin="1"/>
    <cellStyle name="Пояснение" xfId="46" builtinId="53" customBuiltin="1"/>
    <cellStyle name="Примечание" xfId="47" builtinId="10" customBuiltin="1"/>
    <cellStyle name="Примечание 2" xfId="48"/>
    <cellStyle name="Связанная ячейка" xfId="49" builtinId="24" customBuiltin="1"/>
    <cellStyle name="Текст предупреждения" xfId="50" builtinId="11" customBuiltin="1"/>
    <cellStyle name="Хороший" xfId="51" builtinId="26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2:F55"/>
  <sheetViews>
    <sheetView tabSelected="1" zoomScale="73" zoomScaleNormal="73" workbookViewId="0">
      <selection activeCell="J12" sqref="J12"/>
    </sheetView>
  </sheetViews>
  <sheetFormatPr defaultRowHeight="12.75"/>
  <cols>
    <col min="1" max="1" width="74" customWidth="1"/>
    <col min="2" max="4" width="12.85546875" style="5" customWidth="1"/>
    <col min="5" max="5" width="14" style="5" customWidth="1"/>
    <col min="6" max="6" width="13.42578125" style="5" customWidth="1"/>
  </cols>
  <sheetData>
    <row r="2" spans="1:6" ht="15.75" customHeight="1">
      <c r="A2" s="23" t="s">
        <v>55</v>
      </c>
      <c r="B2" s="23"/>
      <c r="C2" s="23"/>
      <c r="D2" s="23"/>
      <c r="E2" s="23"/>
      <c r="F2" s="23"/>
    </row>
    <row r="3" spans="1:6" ht="15" customHeight="1">
      <c r="A3" s="24" t="s">
        <v>0</v>
      </c>
      <c r="B3" s="24"/>
      <c r="C3" s="24"/>
      <c r="D3" s="24"/>
      <c r="E3" s="24"/>
      <c r="F3" s="24"/>
    </row>
    <row r="4" spans="1:6" ht="31.5">
      <c r="A4" s="6"/>
      <c r="B4" s="14" t="s">
        <v>54</v>
      </c>
      <c r="C4" s="4" t="s">
        <v>52</v>
      </c>
      <c r="D4" s="4" t="s">
        <v>53</v>
      </c>
      <c r="E4" s="14" t="s">
        <v>1</v>
      </c>
      <c r="F4" s="14" t="s">
        <v>2</v>
      </c>
    </row>
    <row r="5" spans="1:6" ht="15.75">
      <c r="A5" s="7" t="s">
        <v>3</v>
      </c>
      <c r="B5" s="15"/>
      <c r="C5" s="15"/>
      <c r="D5" s="15"/>
      <c r="E5" s="15"/>
      <c r="F5" s="15"/>
    </row>
    <row r="6" spans="1:6" ht="17.850000000000001" customHeight="1">
      <c r="A6" s="8" t="s">
        <v>4</v>
      </c>
      <c r="B6" s="16">
        <f>B7+B20</f>
        <v>6667.4</v>
      </c>
      <c r="C6" s="16">
        <f>C7+C20</f>
        <v>28454.699999999997</v>
      </c>
      <c r="D6" s="16">
        <f>D7+D20</f>
        <v>6546.4000000000005</v>
      </c>
      <c r="E6" s="16">
        <f>E7+E20</f>
        <v>-21199.4</v>
      </c>
      <c r="F6" s="17">
        <f t="shared" ref="F6:F20" si="0">D6/C6*100</f>
        <v>23.006392617036909</v>
      </c>
    </row>
    <row r="7" spans="1:6" ht="17.850000000000001" customHeight="1">
      <c r="A7" s="8" t="s">
        <v>5</v>
      </c>
      <c r="B7" s="16">
        <f>SUM(B8:B18)</f>
        <v>6623.0999999999995</v>
      </c>
      <c r="C7" s="16">
        <f>SUM(C8:C18)</f>
        <v>27583.599999999999</v>
      </c>
      <c r="D7" s="16">
        <f>SUM(D8:D18)</f>
        <v>6412.2000000000007</v>
      </c>
      <c r="E7" s="16">
        <f>E8+E9+E11+E12+E13+E14+E15+E16+E17+E18+E19</f>
        <v>-20462.5</v>
      </c>
      <c r="F7" s="17">
        <f t="shared" si="0"/>
        <v>23.246421786858861</v>
      </c>
    </row>
    <row r="8" spans="1:6" s="1" customFormat="1" ht="15.75">
      <c r="A8" s="9" t="s">
        <v>6</v>
      </c>
      <c r="B8" s="17">
        <v>5197.2</v>
      </c>
      <c r="C8" s="17">
        <v>21703</v>
      </c>
      <c r="D8" s="17">
        <v>4925.2</v>
      </c>
      <c r="E8" s="17">
        <f>D8-C8</f>
        <v>-16777.8</v>
      </c>
      <c r="F8" s="17">
        <f t="shared" si="0"/>
        <v>22.693636824402155</v>
      </c>
    </row>
    <row r="9" spans="1:6" s="1" customFormat="1" ht="15.75">
      <c r="A9" s="9" t="s">
        <v>7</v>
      </c>
      <c r="B9" s="17">
        <v>1020.4</v>
      </c>
      <c r="C9" s="17">
        <v>4318.1000000000004</v>
      </c>
      <c r="D9" s="17">
        <v>1165.9000000000001</v>
      </c>
      <c r="E9" s="17">
        <f t="shared" ref="E9:E18" si="1">D9-C9</f>
        <v>-3152.2000000000003</v>
      </c>
      <c r="F9" s="17">
        <f t="shared" si="0"/>
        <v>27.00030105833584</v>
      </c>
    </row>
    <row r="10" spans="1:6" s="1" customFormat="1" ht="31.5">
      <c r="A10" s="9" t="s">
        <v>50</v>
      </c>
      <c r="B10" s="17">
        <v>202.3</v>
      </c>
      <c r="C10" s="17">
        <v>900</v>
      </c>
      <c r="D10" s="17">
        <v>191.1</v>
      </c>
      <c r="E10" s="17">
        <f>D10-C10</f>
        <v>-708.9</v>
      </c>
      <c r="F10" s="17">
        <f>D10/C10*100</f>
        <v>21.233333333333331</v>
      </c>
    </row>
    <row r="11" spans="1:6" s="1" customFormat="1" ht="20.100000000000001" customHeight="1">
      <c r="A11" s="9" t="s">
        <v>8</v>
      </c>
      <c r="B11" s="17">
        <v>133</v>
      </c>
      <c r="C11" s="17">
        <v>450</v>
      </c>
      <c r="D11" s="17">
        <v>85.8</v>
      </c>
      <c r="E11" s="17">
        <f t="shared" si="1"/>
        <v>-364.2</v>
      </c>
      <c r="F11" s="17">
        <f t="shared" si="0"/>
        <v>19.066666666666666</v>
      </c>
    </row>
    <row r="12" spans="1:6" s="1" customFormat="1" ht="15.75">
      <c r="A12" s="9" t="s">
        <v>9</v>
      </c>
      <c r="B12" s="17">
        <v>0</v>
      </c>
      <c r="C12" s="17">
        <v>10.5</v>
      </c>
      <c r="D12" s="17">
        <v>0</v>
      </c>
      <c r="E12" s="17">
        <f t="shared" si="1"/>
        <v>-10.5</v>
      </c>
      <c r="F12" s="17">
        <f t="shared" si="0"/>
        <v>0</v>
      </c>
    </row>
    <row r="13" spans="1:6" s="1" customFormat="1" ht="30">
      <c r="A13" s="10" t="s">
        <v>10</v>
      </c>
      <c r="B13" s="17">
        <v>0</v>
      </c>
      <c r="C13" s="17">
        <v>0</v>
      </c>
      <c r="D13" s="17">
        <v>7</v>
      </c>
      <c r="E13" s="17">
        <f t="shared" si="1"/>
        <v>7</v>
      </c>
      <c r="F13" s="17" t="e">
        <f t="shared" si="0"/>
        <v>#DIV/0!</v>
      </c>
    </row>
    <row r="14" spans="1:6" s="1" customFormat="1" ht="15.75">
      <c r="A14" s="9" t="s">
        <v>11</v>
      </c>
      <c r="B14" s="17">
        <v>0</v>
      </c>
      <c r="C14" s="17">
        <v>0</v>
      </c>
      <c r="D14" s="17">
        <v>0</v>
      </c>
      <c r="E14" s="17">
        <f t="shared" si="1"/>
        <v>0</v>
      </c>
      <c r="F14" s="17" t="e">
        <f t="shared" si="0"/>
        <v>#DIV/0!</v>
      </c>
    </row>
    <row r="15" spans="1:6" s="1" customFormat="1" ht="15.75">
      <c r="A15" s="9" t="s">
        <v>12</v>
      </c>
      <c r="B15" s="17">
        <v>0</v>
      </c>
      <c r="C15" s="17">
        <v>0</v>
      </c>
      <c r="D15" s="17">
        <v>0</v>
      </c>
      <c r="E15" s="17">
        <f t="shared" si="1"/>
        <v>0</v>
      </c>
      <c r="F15" s="17" t="e">
        <f t="shared" si="0"/>
        <v>#DIV/0!</v>
      </c>
    </row>
    <row r="16" spans="1:6" s="1" customFormat="1" ht="16.350000000000001" customHeight="1">
      <c r="A16" s="10" t="s">
        <v>13</v>
      </c>
      <c r="B16" s="17">
        <v>0</v>
      </c>
      <c r="C16" s="17">
        <v>0</v>
      </c>
      <c r="D16" s="17">
        <v>0</v>
      </c>
      <c r="E16" s="17">
        <f t="shared" si="1"/>
        <v>0</v>
      </c>
      <c r="F16" s="17" t="e">
        <f t="shared" si="0"/>
        <v>#DIV/0!</v>
      </c>
    </row>
    <row r="17" spans="1:6" s="1" customFormat="1" ht="15.75">
      <c r="A17" s="9" t="s">
        <v>14</v>
      </c>
      <c r="B17" s="17">
        <v>0</v>
      </c>
      <c r="C17" s="17">
        <v>202</v>
      </c>
      <c r="D17" s="17">
        <v>37.200000000000003</v>
      </c>
      <c r="E17" s="17">
        <f t="shared" si="1"/>
        <v>-164.8</v>
      </c>
      <c r="F17" s="17">
        <f t="shared" si="0"/>
        <v>18.415841584158418</v>
      </c>
    </row>
    <row r="18" spans="1:6" s="1" customFormat="1" ht="15.75">
      <c r="A18" s="9" t="s">
        <v>15</v>
      </c>
      <c r="B18" s="17">
        <v>70.2</v>
      </c>
      <c r="C18" s="17">
        <v>0</v>
      </c>
      <c r="D18" s="17">
        <v>0</v>
      </c>
      <c r="E18" s="17">
        <f t="shared" si="1"/>
        <v>0</v>
      </c>
      <c r="F18" s="17" t="e">
        <f t="shared" si="0"/>
        <v>#DIV/0!</v>
      </c>
    </row>
    <row r="19" spans="1:6" s="2" customFormat="1" ht="15.75">
      <c r="A19" s="8"/>
      <c r="B19" s="22"/>
      <c r="C19" s="17"/>
      <c r="D19" s="17"/>
      <c r="E19" s="17"/>
      <c r="F19" s="17"/>
    </row>
    <row r="20" spans="1:6" ht="15.75">
      <c r="A20" s="8" t="s">
        <v>16</v>
      </c>
      <c r="B20" s="18">
        <f>B22+B23+B24+B25+B26+B27+B28+B29</f>
        <v>44.300000000000004</v>
      </c>
      <c r="C20" s="18">
        <f>C22+C23+C24+C25+C26+C27+C28+C29</f>
        <v>871.1</v>
      </c>
      <c r="D20" s="18">
        <f>D22+D23+D24+D25+D26+D27+D28+D29</f>
        <v>134.20000000000002</v>
      </c>
      <c r="E20" s="18">
        <f>E22+E23+E24+E25+E26+E27+E28+E29</f>
        <v>-736.9</v>
      </c>
      <c r="F20" s="17">
        <f t="shared" si="0"/>
        <v>15.405808747560556</v>
      </c>
    </row>
    <row r="21" spans="1:6" s="1" customFormat="1" ht="15.75">
      <c r="A21" s="9" t="s">
        <v>17</v>
      </c>
      <c r="B21" s="18"/>
      <c r="C21" s="18"/>
      <c r="D21" s="18"/>
      <c r="E21" s="18"/>
      <c r="F21" s="17"/>
    </row>
    <row r="22" spans="1:6" s="1" customFormat="1" ht="31.5">
      <c r="A22" s="9" t="s">
        <v>18</v>
      </c>
      <c r="B22" s="17">
        <v>75.2</v>
      </c>
      <c r="C22" s="17">
        <v>530</v>
      </c>
      <c r="D22" s="17">
        <v>65.7</v>
      </c>
      <c r="E22" s="17">
        <f t="shared" ref="E22:E29" si="2">D22-C22</f>
        <v>-464.3</v>
      </c>
      <c r="F22" s="17">
        <f t="shared" ref="F22:F30" si="3">D22/C22*100</f>
        <v>12.39622641509434</v>
      </c>
    </row>
    <row r="23" spans="1:6" s="1" customFormat="1" ht="19.5" customHeight="1">
      <c r="A23" s="9" t="s">
        <v>19</v>
      </c>
      <c r="B23" s="17">
        <v>2.5</v>
      </c>
      <c r="C23" s="17">
        <v>7</v>
      </c>
      <c r="D23" s="17">
        <v>16.100000000000001</v>
      </c>
      <c r="E23" s="17">
        <f t="shared" si="2"/>
        <v>9.1000000000000014</v>
      </c>
      <c r="F23" s="17">
        <f t="shared" si="3"/>
        <v>230.00000000000003</v>
      </c>
    </row>
    <row r="24" spans="1:6" s="1" customFormat="1" ht="15.75">
      <c r="A24" s="9" t="s">
        <v>20</v>
      </c>
      <c r="B24" s="17">
        <v>4</v>
      </c>
      <c r="C24" s="17">
        <v>0</v>
      </c>
      <c r="D24" s="17">
        <v>0</v>
      </c>
      <c r="E24" s="17">
        <f t="shared" si="2"/>
        <v>0</v>
      </c>
      <c r="F24" s="17" t="e">
        <f t="shared" si="3"/>
        <v>#DIV/0!</v>
      </c>
    </row>
    <row r="25" spans="1:6" s="1" customFormat="1" ht="15.75">
      <c r="A25" s="9" t="s">
        <v>21</v>
      </c>
      <c r="B25" s="17">
        <v>-92.5</v>
      </c>
      <c r="C25" s="17">
        <v>260</v>
      </c>
      <c r="D25" s="17">
        <v>5.2</v>
      </c>
      <c r="E25" s="17">
        <f t="shared" si="2"/>
        <v>-254.8</v>
      </c>
      <c r="F25" s="17">
        <f t="shared" si="3"/>
        <v>2</v>
      </c>
    </row>
    <row r="26" spans="1:6" s="1" customFormat="1" ht="15.75">
      <c r="A26" s="9" t="s">
        <v>22</v>
      </c>
      <c r="B26" s="17">
        <v>0</v>
      </c>
      <c r="C26" s="17">
        <v>0</v>
      </c>
      <c r="D26" s="17">
        <v>0</v>
      </c>
      <c r="E26" s="17">
        <f t="shared" si="2"/>
        <v>0</v>
      </c>
      <c r="F26" s="17" t="e">
        <f t="shared" si="3"/>
        <v>#DIV/0!</v>
      </c>
    </row>
    <row r="27" spans="1:6" s="1" customFormat="1" ht="15.75">
      <c r="A27" s="9" t="s">
        <v>23</v>
      </c>
      <c r="B27" s="17">
        <v>55.1</v>
      </c>
      <c r="C27" s="17">
        <v>74.099999999999994</v>
      </c>
      <c r="D27" s="17">
        <v>47.2</v>
      </c>
      <c r="E27" s="17">
        <f t="shared" si="2"/>
        <v>-26.899999999999991</v>
      </c>
      <c r="F27" s="17">
        <f t="shared" si="3"/>
        <v>63.697705802968976</v>
      </c>
    </row>
    <row r="28" spans="1:6" s="1" customFormat="1" ht="15.75">
      <c r="A28" s="9" t="s">
        <v>24</v>
      </c>
      <c r="B28" s="17">
        <v>0</v>
      </c>
      <c r="C28" s="17">
        <v>0</v>
      </c>
      <c r="D28" s="17">
        <v>0</v>
      </c>
      <c r="E28" s="17">
        <f t="shared" si="2"/>
        <v>0</v>
      </c>
      <c r="F28" s="17" t="e">
        <f t="shared" si="3"/>
        <v>#DIV/0!</v>
      </c>
    </row>
    <row r="29" spans="1:6" s="1" customFormat="1" ht="15.75">
      <c r="A29" s="9" t="s">
        <v>25</v>
      </c>
      <c r="B29" s="17">
        <v>0</v>
      </c>
      <c r="C29" s="17">
        <v>0</v>
      </c>
      <c r="D29" s="17">
        <v>0</v>
      </c>
      <c r="E29" s="17">
        <f t="shared" si="2"/>
        <v>0</v>
      </c>
      <c r="F29" s="17" t="e">
        <f t="shared" si="3"/>
        <v>#DIV/0!</v>
      </c>
    </row>
    <row r="30" spans="1:6" ht="15.75">
      <c r="A30" s="8" t="s">
        <v>26</v>
      </c>
      <c r="B30" s="18">
        <f>B32+B33+B34+B35+B36+B37</f>
        <v>33224.1</v>
      </c>
      <c r="C30" s="18">
        <f>C32+C33+C34+C35+C36+C37</f>
        <v>99070.099999999991</v>
      </c>
      <c r="D30" s="18">
        <f>D32+D33+D34+D35+D36+D37</f>
        <v>26756.3</v>
      </c>
      <c r="E30" s="18">
        <f>E32+E33+E34+E35+E36+E37</f>
        <v>-72313.8</v>
      </c>
      <c r="F30" s="17">
        <f t="shared" si="3"/>
        <v>27.007442205064901</v>
      </c>
    </row>
    <row r="31" spans="1:6" ht="14.1" customHeight="1">
      <c r="A31" s="11" t="s">
        <v>17</v>
      </c>
      <c r="B31" s="17"/>
      <c r="C31" s="17"/>
      <c r="D31" s="17"/>
      <c r="E31" s="17"/>
      <c r="F31" s="17"/>
    </row>
    <row r="32" spans="1:6" ht="15.75">
      <c r="A32" s="9" t="s">
        <v>27</v>
      </c>
      <c r="B32" s="19">
        <v>12128.7</v>
      </c>
      <c r="C32" s="17">
        <v>48190</v>
      </c>
      <c r="D32" s="17">
        <v>13621.7</v>
      </c>
      <c r="E32" s="17">
        <f t="shared" ref="E32:E37" si="4">D32-C32</f>
        <v>-34568.300000000003</v>
      </c>
      <c r="F32" s="17">
        <f t="shared" ref="F32:F39" si="5">D32/C32*100</f>
        <v>28.266652832537876</v>
      </c>
    </row>
    <row r="33" spans="1:6" ht="15.75">
      <c r="A33" s="9" t="s">
        <v>49</v>
      </c>
      <c r="B33" s="19">
        <v>0</v>
      </c>
      <c r="C33" s="17">
        <v>0</v>
      </c>
      <c r="D33" s="17">
        <v>0</v>
      </c>
      <c r="E33" s="17">
        <f t="shared" si="4"/>
        <v>0</v>
      </c>
      <c r="F33" s="17" t="e">
        <f t="shared" si="5"/>
        <v>#DIV/0!</v>
      </c>
    </row>
    <row r="34" spans="1:6" ht="30">
      <c r="A34" s="12" t="s">
        <v>28</v>
      </c>
      <c r="B34" s="19">
        <v>15414.7</v>
      </c>
      <c r="C34" s="17">
        <v>40420.300000000003</v>
      </c>
      <c r="D34" s="17">
        <v>9767.9</v>
      </c>
      <c r="E34" s="17">
        <f t="shared" si="4"/>
        <v>-30652.400000000001</v>
      </c>
      <c r="F34" s="17">
        <f t="shared" si="5"/>
        <v>24.165827566841411</v>
      </c>
    </row>
    <row r="35" spans="1:6" ht="15.75">
      <c r="A35" s="9" t="s">
        <v>29</v>
      </c>
      <c r="B35" s="19">
        <v>4047.7</v>
      </c>
      <c r="C35" s="17">
        <v>10677.4</v>
      </c>
      <c r="D35" s="17">
        <v>3909.7</v>
      </c>
      <c r="E35" s="17">
        <f t="shared" si="4"/>
        <v>-6767.7</v>
      </c>
      <c r="F35" s="17">
        <f t="shared" si="5"/>
        <v>36.616592054245416</v>
      </c>
    </row>
    <row r="36" spans="1:6" ht="15.75">
      <c r="A36" s="9" t="s">
        <v>30</v>
      </c>
      <c r="B36" s="19">
        <v>1637.8</v>
      </c>
      <c r="C36" s="17">
        <v>374.5</v>
      </c>
      <c r="D36" s="17">
        <v>49.1</v>
      </c>
      <c r="E36" s="17">
        <f t="shared" si="4"/>
        <v>-325.39999999999998</v>
      </c>
      <c r="F36" s="17">
        <f t="shared" si="5"/>
        <v>13.110814419225633</v>
      </c>
    </row>
    <row r="37" spans="1:6" ht="15.75">
      <c r="A37" s="8" t="s">
        <v>51</v>
      </c>
      <c r="B37" s="19">
        <v>-4.8</v>
      </c>
      <c r="C37" s="17">
        <v>-592.1</v>
      </c>
      <c r="D37" s="17">
        <v>-592.1</v>
      </c>
      <c r="E37" s="17">
        <f t="shared" si="4"/>
        <v>0</v>
      </c>
      <c r="F37" s="17">
        <f t="shared" si="5"/>
        <v>100</v>
      </c>
    </row>
    <row r="38" spans="1:6" ht="15.75">
      <c r="A38" s="8" t="s">
        <v>31</v>
      </c>
      <c r="B38" s="18">
        <f>B6+B30</f>
        <v>39891.5</v>
      </c>
      <c r="C38" s="18">
        <f>C6+C30</f>
        <v>127524.79999999999</v>
      </c>
      <c r="D38" s="18">
        <f>D6+D30</f>
        <v>33302.699999999997</v>
      </c>
      <c r="E38" s="18">
        <f>E6+E30</f>
        <v>-93513.200000000012</v>
      </c>
      <c r="F38" s="17">
        <f t="shared" si="5"/>
        <v>26.114685143595601</v>
      </c>
    </row>
    <row r="39" spans="1:6" ht="15.75">
      <c r="A39" s="8" t="s">
        <v>32</v>
      </c>
      <c r="B39" s="18">
        <f>B38-B55</f>
        <v>3841.9000000000015</v>
      </c>
      <c r="C39" s="18">
        <f>C38-C55</f>
        <v>-14037.099999999977</v>
      </c>
      <c r="D39" s="18">
        <f>D38-D55</f>
        <v>-3791.8000000000102</v>
      </c>
      <c r="E39" s="18">
        <f>E38-E55</f>
        <v>10954.199999999997</v>
      </c>
      <c r="F39" s="17">
        <f t="shared" si="5"/>
        <v>27.012702053843146</v>
      </c>
    </row>
    <row r="40" spans="1:6" s="3" customFormat="1" ht="15.75">
      <c r="A40" s="7" t="s">
        <v>33</v>
      </c>
      <c r="B40" s="20"/>
      <c r="C40" s="20"/>
      <c r="D40" s="20"/>
      <c r="E40" s="20"/>
      <c r="F40" s="20"/>
    </row>
    <row r="41" spans="1:6" ht="15.75">
      <c r="A41" s="13" t="s">
        <v>34</v>
      </c>
      <c r="B41" s="19">
        <v>4863.2</v>
      </c>
      <c r="C41" s="17">
        <v>24210</v>
      </c>
      <c r="D41" s="17">
        <v>5498.1</v>
      </c>
      <c r="E41" s="17">
        <f>D41-C41</f>
        <v>-18711.900000000001</v>
      </c>
      <c r="F41" s="17">
        <f>D41/C41*100</f>
        <v>22.71003717472119</v>
      </c>
    </row>
    <row r="42" spans="1:6" ht="15.75">
      <c r="A42" s="13" t="s">
        <v>35</v>
      </c>
      <c r="B42" s="19">
        <v>84.3</v>
      </c>
      <c r="C42" s="17">
        <v>357.8</v>
      </c>
      <c r="D42" s="17">
        <v>85.4</v>
      </c>
      <c r="E42" s="17">
        <f t="shared" ref="E42:E54" si="6">D42-C42</f>
        <v>-272.39999999999998</v>
      </c>
      <c r="F42" s="17">
        <f t="shared" ref="F42:F55" si="7">D42/C42*100</f>
        <v>23.868082727780884</v>
      </c>
    </row>
    <row r="43" spans="1:6" ht="15.75">
      <c r="A43" s="13" t="s">
        <v>36</v>
      </c>
      <c r="B43" s="19">
        <v>599.20000000000005</v>
      </c>
      <c r="C43" s="17">
        <v>2633</v>
      </c>
      <c r="D43" s="17">
        <v>625.6</v>
      </c>
      <c r="E43" s="17">
        <f t="shared" si="6"/>
        <v>-2007.4</v>
      </c>
      <c r="F43" s="17">
        <f t="shared" si="7"/>
        <v>23.759969616407144</v>
      </c>
    </row>
    <row r="44" spans="1:6" ht="15.75">
      <c r="A44" s="13" t="s">
        <v>37</v>
      </c>
      <c r="B44" s="19">
        <v>668</v>
      </c>
      <c r="C44" s="17">
        <v>15774.7</v>
      </c>
      <c r="D44" s="17">
        <v>4332.8999999999996</v>
      </c>
      <c r="E44" s="17">
        <f t="shared" si="6"/>
        <v>-11441.800000000001</v>
      </c>
      <c r="F44" s="17">
        <f t="shared" si="7"/>
        <v>27.467400330909619</v>
      </c>
    </row>
    <row r="45" spans="1:6" ht="15.75">
      <c r="A45" s="13" t="s">
        <v>38</v>
      </c>
      <c r="B45" s="19">
        <v>66</v>
      </c>
      <c r="C45" s="17">
        <v>1291.8</v>
      </c>
      <c r="D45" s="17">
        <v>26.7</v>
      </c>
      <c r="E45" s="17">
        <f t="shared" si="6"/>
        <v>-1265.0999999999999</v>
      </c>
      <c r="F45" s="17">
        <f t="shared" si="7"/>
        <v>2.0668834184858338</v>
      </c>
    </row>
    <row r="46" spans="1:6" ht="15.75">
      <c r="A46" s="13" t="s">
        <v>39</v>
      </c>
      <c r="B46" s="19">
        <v>0</v>
      </c>
      <c r="C46" s="17">
        <v>0</v>
      </c>
      <c r="D46" s="17">
        <v>0</v>
      </c>
      <c r="E46" s="17">
        <f t="shared" si="6"/>
        <v>0</v>
      </c>
      <c r="F46" s="17" t="e">
        <f t="shared" si="7"/>
        <v>#DIV/0!</v>
      </c>
    </row>
    <row r="47" spans="1:6" ht="15.75">
      <c r="A47" s="13" t="s">
        <v>40</v>
      </c>
      <c r="B47" s="19">
        <v>14155.5</v>
      </c>
      <c r="C47" s="17">
        <v>49383.199999999997</v>
      </c>
      <c r="D47" s="17">
        <v>13443.6</v>
      </c>
      <c r="E47" s="17">
        <f t="shared" si="6"/>
        <v>-35939.599999999999</v>
      </c>
      <c r="F47" s="17">
        <f t="shared" si="7"/>
        <v>27.2230232143725</v>
      </c>
    </row>
    <row r="48" spans="1:6" ht="15.75">
      <c r="A48" s="13" t="s">
        <v>41</v>
      </c>
      <c r="B48" s="19">
        <v>8266.9</v>
      </c>
      <c r="C48" s="17">
        <v>30372</v>
      </c>
      <c r="D48" s="17">
        <v>9335.7999999999993</v>
      </c>
      <c r="E48" s="17">
        <f t="shared" si="6"/>
        <v>-21036.2</v>
      </c>
      <c r="F48" s="17">
        <f t="shared" si="7"/>
        <v>30.738179902541813</v>
      </c>
    </row>
    <row r="49" spans="1:6" ht="15.75">
      <c r="A49" s="13" t="s">
        <v>42</v>
      </c>
      <c r="B49" s="19">
        <v>0</v>
      </c>
      <c r="C49" s="17">
        <v>0</v>
      </c>
      <c r="D49" s="17">
        <v>0</v>
      </c>
      <c r="E49" s="17">
        <f t="shared" si="6"/>
        <v>0</v>
      </c>
      <c r="F49" s="17" t="e">
        <f t="shared" si="7"/>
        <v>#DIV/0!</v>
      </c>
    </row>
    <row r="50" spans="1:6" ht="15.75">
      <c r="A50" s="13" t="s">
        <v>43</v>
      </c>
      <c r="B50" s="19">
        <v>5343.4</v>
      </c>
      <c r="C50" s="17">
        <v>8371.2999999999993</v>
      </c>
      <c r="D50" s="17">
        <v>1819.6</v>
      </c>
      <c r="E50" s="17">
        <f t="shared" si="6"/>
        <v>-6551.6999999999989</v>
      </c>
      <c r="F50" s="17">
        <f t="shared" si="7"/>
        <v>21.736170009437007</v>
      </c>
    </row>
    <row r="51" spans="1:6" ht="15.75">
      <c r="A51" s="13" t="s">
        <v>44</v>
      </c>
      <c r="B51" s="19">
        <v>475.6</v>
      </c>
      <c r="C51" s="17">
        <v>2094.3000000000002</v>
      </c>
      <c r="D51" s="17">
        <v>514</v>
      </c>
      <c r="E51" s="17">
        <f t="shared" si="6"/>
        <v>-1580.3000000000002</v>
      </c>
      <c r="F51" s="17">
        <f t="shared" si="7"/>
        <v>24.542806665711691</v>
      </c>
    </row>
    <row r="52" spans="1:6" ht="15.75">
      <c r="A52" s="13" t="s">
        <v>45</v>
      </c>
      <c r="B52" s="19">
        <v>0</v>
      </c>
      <c r="C52" s="17">
        <v>0</v>
      </c>
      <c r="D52" s="17">
        <v>0</v>
      </c>
      <c r="E52" s="17">
        <f t="shared" si="6"/>
        <v>0</v>
      </c>
      <c r="F52" s="17" t="e">
        <f t="shared" si="7"/>
        <v>#DIV/0!</v>
      </c>
    </row>
    <row r="53" spans="1:6" ht="15.75">
      <c r="A53" s="13" t="s">
        <v>46</v>
      </c>
      <c r="B53" s="19">
        <v>0</v>
      </c>
      <c r="C53" s="17">
        <v>10</v>
      </c>
      <c r="D53" s="17">
        <v>0</v>
      </c>
      <c r="E53" s="17">
        <f t="shared" si="6"/>
        <v>-10</v>
      </c>
      <c r="F53" s="17">
        <f t="shared" si="7"/>
        <v>0</v>
      </c>
    </row>
    <row r="54" spans="1:6" ht="15.75">
      <c r="A54" s="13" t="s">
        <v>47</v>
      </c>
      <c r="B54" s="19">
        <v>1527.5</v>
      </c>
      <c r="C54" s="17">
        <v>7063.8</v>
      </c>
      <c r="D54" s="17">
        <v>1412.8</v>
      </c>
      <c r="E54" s="17">
        <f t="shared" si="6"/>
        <v>-5651</v>
      </c>
      <c r="F54" s="17">
        <f t="shared" si="7"/>
        <v>20.000566267448114</v>
      </c>
    </row>
    <row r="55" spans="1:6" ht="15.75">
      <c r="A55" s="8" t="s">
        <v>48</v>
      </c>
      <c r="B55" s="21">
        <f>B41+B42+B43+B44+B45+B46+B47+B48+B49+B50+B51+B52+B53+B54</f>
        <v>36049.599999999999</v>
      </c>
      <c r="C55" s="21">
        <f>C41+C42+C43+C44+C45+C46+C47+C48+C49+C50+C51+C52+C53+C54</f>
        <v>141561.89999999997</v>
      </c>
      <c r="D55" s="21">
        <f>D41+D42+D43+D44+D45+D46+D47+D48+D49+D50+D51+D52+D53+D54</f>
        <v>37094.500000000007</v>
      </c>
      <c r="E55" s="21">
        <f>E41+E42+E43+E44+E45+E46+E47+E48+E49+E50+E51+E52+E53+E54</f>
        <v>-104467.40000000001</v>
      </c>
      <c r="F55" s="17">
        <f t="shared" si="7"/>
        <v>26.203731371223483</v>
      </c>
    </row>
  </sheetData>
  <sheetProtection selectLockedCells="1" selectUnlockedCells="1"/>
  <mergeCells count="2">
    <mergeCell ref="A2:F2"/>
    <mergeCell ref="A3:F3"/>
  </mergeCells>
  <pageMargins left="0.23622047244094491" right="0.23622047244094491" top="0.31496062992125984" bottom="0.31496062992125984" header="0" footer="0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01.04.2019 район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Artem</cp:lastModifiedBy>
  <cp:lastPrinted>2019-07-09T14:03:11Z</cp:lastPrinted>
  <dcterms:created xsi:type="dcterms:W3CDTF">2017-06-22T13:06:07Z</dcterms:created>
  <dcterms:modified xsi:type="dcterms:W3CDTF">2019-07-19T14:35:27Z</dcterms:modified>
</cp:coreProperties>
</file>