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0" windowHeight="8190" tabRatio="919"/>
  </bookViews>
  <sheets>
    <sheet name="01.04.2021 район" sheetId="28" r:id="rId1"/>
  </sheets>
  <calcPr calcId="124519"/>
</workbook>
</file>

<file path=xl/calcChain.xml><?xml version="1.0" encoding="utf-8"?>
<calcChain xmlns="http://schemas.openxmlformats.org/spreadsheetml/2006/main">
  <c r="E43" i="28"/>
  <c r="E44"/>
  <c r="E45"/>
  <c r="E46"/>
  <c r="E47"/>
  <c r="E48"/>
  <c r="E49"/>
  <c r="E50"/>
  <c r="E51"/>
  <c r="E52"/>
  <c r="E53"/>
  <c r="E54"/>
  <c r="E55"/>
  <c r="E56"/>
  <c r="E42"/>
  <c r="E33"/>
  <c r="E34"/>
  <c r="E35"/>
  <c r="E36"/>
  <c r="E37"/>
  <c r="E38"/>
  <c r="E39"/>
  <c r="E32"/>
  <c r="E30"/>
  <c r="E23"/>
  <c r="E24"/>
  <c r="E25"/>
  <c r="E26"/>
  <c r="E27"/>
  <c r="E28"/>
  <c r="E29"/>
  <c r="E22"/>
  <c r="E20"/>
  <c r="E7"/>
  <c r="E8"/>
  <c r="E9"/>
  <c r="E10"/>
  <c r="E11"/>
  <c r="E12"/>
  <c r="E13"/>
  <c r="E14"/>
  <c r="E15"/>
  <c r="E16"/>
  <c r="E17"/>
  <c r="E18"/>
  <c r="E6"/>
  <c r="B30"/>
  <c r="B20"/>
  <c r="B7"/>
  <c r="B6"/>
  <c r="D56"/>
  <c r="C56"/>
  <c r="B56"/>
  <c r="F55"/>
  <c r="F54"/>
  <c r="F52"/>
  <c r="F51"/>
  <c r="F49"/>
  <c r="F48"/>
  <c r="F46"/>
  <c r="F45"/>
  <c r="F44"/>
  <c r="F43"/>
  <c r="F42"/>
  <c r="F38"/>
  <c r="F37"/>
  <c r="F36"/>
  <c r="F35"/>
  <c r="F34"/>
  <c r="F32"/>
  <c r="D30"/>
  <c r="C30"/>
  <c r="C39"/>
  <c r="C40"/>
  <c r="F27"/>
  <c r="F25"/>
  <c r="F23"/>
  <c r="F22"/>
  <c r="D20"/>
  <c r="F20"/>
  <c r="C20"/>
  <c r="F17"/>
  <c r="F12"/>
  <c r="F11"/>
  <c r="F10"/>
  <c r="F9"/>
  <c r="F8"/>
  <c r="D7"/>
  <c r="F7"/>
  <c r="C7"/>
  <c r="C6"/>
  <c r="B39"/>
  <c r="B40"/>
  <c r="F56"/>
  <c r="F30"/>
  <c r="D6"/>
  <c r="F6"/>
  <c r="D39"/>
  <c r="F39"/>
  <c r="D40"/>
</calcChain>
</file>

<file path=xl/sharedStrings.xml><?xml version="1.0" encoding="utf-8"?>
<sst xmlns="http://schemas.openxmlformats.org/spreadsheetml/2006/main" count="58" uniqueCount="57">
  <si>
    <t>тыс . руб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</si>
  <si>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</si>
  <si>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</si>
  <si>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</si>
  <si>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</si>
  <si>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</si>
  <si>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</si>
  <si>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</si>
  <si>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</si>
  <si>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</si>
  <si>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</si>
  <si>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</si>
  <si>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</si>
  <si>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</si>
  <si>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</si>
  <si>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</si>
  <si>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</si>
  <si>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</si>
  <si>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</si>
  <si>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</si>
  <si>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</si>
  <si>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</si>
  <si>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</si>
  <si>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</si>
  <si>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</si>
  <si>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</si>
  <si>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</si>
  <si>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</si>
  <si>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</si>
  <si>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</si>
  <si>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</si>
  <si>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</si>
  <si>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</si>
  <si>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</si>
  <si>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</si>
  <si>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</si>
  <si>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</si>
  <si>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</si>
  <si>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</si>
  <si>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</si>
  <si>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</si>
  <si>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</si>
  <si>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</si>
  <si>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</si>
  <si>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</si>
  <si>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</si>
  <si>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</si>
  <si>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</si>
  <si>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</si>
  <si>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</si>
  <si>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откл</t>
  </si>
  <si>
    <t>Возврат остатков</t>
  </si>
  <si>
    <t xml:space="preserve">Прочие безвозмездные поступления </t>
  </si>
  <si>
    <t>факт 01.04.2020</t>
  </si>
  <si>
    <t>план 01.04.2021</t>
  </si>
  <si>
    <t>факт 01.04.2021</t>
  </si>
  <si>
    <t>Сведения об исполнении  бюджета муниципального района за 1 квартал 2021 года</t>
  </si>
</sst>
</file>

<file path=xl/styles.xml><?xml version="1.0" encoding="utf-8"?>
<styleSheet xmlns="http://schemas.openxmlformats.org/spreadsheetml/2006/main">
  <numFmts count="1">
    <numFmt numFmtId="173" formatCode="#,##0.0_р_."/>
  </numFmts>
  <fonts count="2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C000"/>
        <bgColor indexed="13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0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0" fillId="24" borderId="8" applyNumberFormat="0" applyAlignment="0" applyProtection="0"/>
    <xf numFmtId="0" fontId="20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18" fillId="0" borderId="0" xfId="0" applyFont="1"/>
    <xf numFmtId="0" fontId="19" fillId="0" borderId="10" xfId="0" applyFont="1" applyBorder="1" applyAlignment="1">
      <alignment horizontal="justify" vertical="top"/>
    </xf>
    <xf numFmtId="0" fontId="19" fillId="0" borderId="10" xfId="0" applyFont="1" applyBorder="1" applyAlignment="1">
      <alignment horizontal="justify" vertical="top" wrapText="1"/>
    </xf>
    <xf numFmtId="0" fontId="18" fillId="0" borderId="0" xfId="0" applyFont="1" applyFill="1"/>
    <xf numFmtId="0" fontId="19" fillId="0" borderId="10" xfId="0" applyFont="1" applyBorder="1"/>
    <xf numFmtId="173" fontId="19" fillId="0" borderId="11" xfId="0" applyNumberFormat="1" applyFont="1" applyBorder="1" applyAlignment="1">
      <alignment horizontal="center" vertical="top" wrapText="1"/>
    </xf>
    <xf numFmtId="0" fontId="19" fillId="11" borderId="10" xfId="0" applyFont="1" applyFill="1" applyBorder="1" applyAlignment="1">
      <alignment horizontal="justify" vertical="top"/>
    </xf>
    <xf numFmtId="173" fontId="19" fillId="11" borderId="12" xfId="0" applyNumberFormat="1" applyFont="1" applyFill="1" applyBorder="1" applyAlignment="1"/>
    <xf numFmtId="173" fontId="19" fillId="0" borderId="13" xfId="0" applyNumberFormat="1" applyFont="1" applyBorder="1"/>
    <xf numFmtId="173" fontId="19" fillId="0" borderId="13" xfId="0" applyNumberFormat="1" applyFont="1" applyFill="1" applyBorder="1"/>
    <xf numFmtId="173" fontId="19" fillId="0" borderId="13" xfId="0" applyNumberFormat="1" applyFont="1" applyBorder="1" applyAlignment="1"/>
    <xf numFmtId="173" fontId="19" fillId="0" borderId="13" xfId="0" applyNumberFormat="1" applyFont="1" applyFill="1" applyBorder="1" applyAlignment="1"/>
    <xf numFmtId="0" fontId="21" fillId="0" borderId="10" xfId="0" applyFont="1" applyBorder="1" applyAlignment="1">
      <alignment horizontal="justify" vertical="top"/>
    </xf>
    <xf numFmtId="173" fontId="21" fillId="0" borderId="13" xfId="0" applyNumberFormat="1" applyFont="1" applyFill="1" applyBorder="1" applyAlignment="1"/>
    <xf numFmtId="173" fontId="21" fillId="0" borderId="13" xfId="0" applyNumberFormat="1" applyFont="1" applyBorder="1" applyAlignment="1"/>
    <xf numFmtId="0" fontId="22" fillId="0" borderId="10" xfId="0" applyFont="1" applyBorder="1" applyAlignment="1">
      <alignment horizontal="justify" vertical="top"/>
    </xf>
    <xf numFmtId="0" fontId="21" fillId="11" borderId="10" xfId="0" applyFont="1" applyFill="1" applyBorder="1" applyAlignment="1">
      <alignment horizontal="justify" vertical="top"/>
    </xf>
    <xf numFmtId="173" fontId="23" fillId="25" borderId="13" xfId="0" applyNumberFormat="1" applyFont="1" applyFill="1" applyBorder="1" applyAlignment="1"/>
    <xf numFmtId="173" fontId="21" fillId="25" borderId="13" xfId="0" applyNumberFormat="1" applyFont="1" applyFill="1" applyBorder="1" applyAlignment="1"/>
    <xf numFmtId="0" fontId="19" fillId="0" borderId="10" xfId="0" applyFont="1" applyBorder="1" applyAlignment="1">
      <alignment horizontal="left" wrapText="1"/>
    </xf>
    <xf numFmtId="0" fontId="19" fillId="0" borderId="0" xfId="0" applyFont="1"/>
    <xf numFmtId="173" fontId="19" fillId="0" borderId="0" xfId="0" applyNumberFormat="1" applyFont="1" applyAlignment="1"/>
    <xf numFmtId="0" fontId="21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6"/>
  <sheetViews>
    <sheetView tabSelected="1" zoomScale="73" zoomScaleNormal="73" workbookViewId="0">
      <selection activeCell="L25" sqref="L25"/>
    </sheetView>
  </sheetViews>
  <sheetFormatPr defaultRowHeight="15"/>
  <cols>
    <col min="1" max="1" width="74" style="22" customWidth="1"/>
    <col min="2" max="4" width="12.85546875" style="23" customWidth="1"/>
    <col min="5" max="5" width="13.7109375" style="23" customWidth="1"/>
    <col min="6" max="6" width="13.42578125" style="23" customWidth="1"/>
  </cols>
  <sheetData>
    <row r="2" spans="1:6" ht="15.75" customHeight="1">
      <c r="A2" s="24" t="s">
        <v>56</v>
      </c>
      <c r="B2" s="24"/>
      <c r="C2" s="24"/>
      <c r="D2" s="24"/>
      <c r="E2" s="24"/>
      <c r="F2" s="24"/>
    </row>
    <row r="3" spans="1:6" ht="15" customHeight="1">
      <c r="A3" s="25" t="s">
        <v>0</v>
      </c>
      <c r="B3" s="25"/>
      <c r="C3" s="25"/>
      <c r="D3" s="25"/>
      <c r="E3" s="25"/>
      <c r="F3" s="25"/>
    </row>
    <row r="4" spans="1:6" s="1" customFormat="1" ht="30">
      <c r="A4" s="6"/>
      <c r="B4" s="7" t="s">
        <v>53</v>
      </c>
      <c r="C4" s="7" t="s">
        <v>54</v>
      </c>
      <c r="D4" s="7" t="s">
        <v>55</v>
      </c>
      <c r="E4" s="7" t="s">
        <v>50</v>
      </c>
      <c r="F4" s="7" t="s">
        <v>1</v>
      </c>
    </row>
    <row r="5" spans="1:6" s="1" customFormat="1">
      <c r="A5" s="8" t="s">
        <v>2</v>
      </c>
      <c r="B5" s="9"/>
      <c r="C5" s="9"/>
      <c r="D5" s="9"/>
      <c r="E5" s="9"/>
      <c r="F5" s="9">
        <v>25</v>
      </c>
    </row>
    <row r="6" spans="1:6" s="1" customFormat="1" ht="17.850000000000001" customHeight="1">
      <c r="A6" s="3" t="s">
        <v>3</v>
      </c>
      <c r="B6" s="10">
        <f>B7+B20</f>
        <v>7436.4</v>
      </c>
      <c r="C6" s="11">
        <f>C7+C20</f>
        <v>29834.399999999998</v>
      </c>
      <c r="D6" s="11">
        <f>D7+D20</f>
        <v>6769.1</v>
      </c>
      <c r="E6" s="12">
        <f>D6-C6</f>
        <v>-23065.299999999996</v>
      </c>
      <c r="F6" s="12">
        <f t="shared" ref="F6:F20" si="0">D6/C6*100</f>
        <v>22.688909446813078</v>
      </c>
    </row>
    <row r="7" spans="1:6" s="1" customFormat="1" ht="17.850000000000001" customHeight="1">
      <c r="A7" s="3" t="s">
        <v>4</v>
      </c>
      <c r="B7" s="10">
        <f>SUM(B8:B18)</f>
        <v>6769.2999999999993</v>
      </c>
      <c r="C7" s="11">
        <f>SUM(C8:C18)</f>
        <v>29208.3</v>
      </c>
      <c r="D7" s="11">
        <f>SUM(D8:D18)</f>
        <v>6227.4000000000005</v>
      </c>
      <c r="E7" s="12">
        <f t="shared" ref="E7:E39" si="1">D7-C7</f>
        <v>-22980.899999999998</v>
      </c>
      <c r="F7" s="12">
        <f t="shared" si="0"/>
        <v>21.320652006450224</v>
      </c>
    </row>
    <row r="8" spans="1:6" s="1" customFormat="1">
      <c r="A8" s="3" t="s">
        <v>5</v>
      </c>
      <c r="B8" s="13">
        <v>5252.2</v>
      </c>
      <c r="C8" s="13">
        <v>23164.5</v>
      </c>
      <c r="D8" s="13">
        <v>4720.3999999999996</v>
      </c>
      <c r="E8" s="12">
        <f t="shared" si="1"/>
        <v>-18444.099999999999</v>
      </c>
      <c r="F8" s="12">
        <f t="shared" si="0"/>
        <v>20.377733169289215</v>
      </c>
    </row>
    <row r="9" spans="1:6" s="1" customFormat="1">
      <c r="A9" s="3" t="s">
        <v>6</v>
      </c>
      <c r="B9" s="13">
        <v>796.1</v>
      </c>
      <c r="C9" s="13">
        <v>3653.1</v>
      </c>
      <c r="D9" s="13">
        <v>819.1</v>
      </c>
      <c r="E9" s="12">
        <f t="shared" si="1"/>
        <v>-2834</v>
      </c>
      <c r="F9" s="12">
        <f t="shared" si="0"/>
        <v>22.422052503353317</v>
      </c>
    </row>
    <row r="10" spans="1:6" s="1" customFormat="1" ht="30">
      <c r="A10" s="3" t="s">
        <v>49</v>
      </c>
      <c r="B10" s="13">
        <v>484.4</v>
      </c>
      <c r="C10" s="13">
        <v>2009.7</v>
      </c>
      <c r="D10" s="13">
        <v>361.6</v>
      </c>
      <c r="E10" s="12">
        <f t="shared" si="1"/>
        <v>-1648.1</v>
      </c>
      <c r="F10" s="12">
        <f>D10/C10*100</f>
        <v>17.992735234114544</v>
      </c>
    </row>
    <row r="11" spans="1:6" s="1" customFormat="1" ht="20.100000000000001" customHeight="1">
      <c r="A11" s="3" t="s">
        <v>7</v>
      </c>
      <c r="B11" s="13">
        <v>161.19999999999999</v>
      </c>
      <c r="C11" s="13">
        <v>92</v>
      </c>
      <c r="D11" s="13">
        <v>139.1</v>
      </c>
      <c r="E11" s="12">
        <f t="shared" si="1"/>
        <v>47.099999999999994</v>
      </c>
      <c r="F11" s="12">
        <f t="shared" si="0"/>
        <v>151.19565217391303</v>
      </c>
    </row>
    <row r="12" spans="1:6" s="1" customFormat="1">
      <c r="A12" s="3" t="s">
        <v>8</v>
      </c>
      <c r="B12" s="13">
        <v>0</v>
      </c>
      <c r="C12" s="13">
        <v>0</v>
      </c>
      <c r="D12" s="13">
        <v>129.6</v>
      </c>
      <c r="E12" s="12">
        <f t="shared" si="1"/>
        <v>129.6</v>
      </c>
      <c r="F12" s="12" t="e">
        <f t="shared" si="0"/>
        <v>#DIV/0!</v>
      </c>
    </row>
    <row r="13" spans="1:6" s="1" customFormat="1" ht="30">
      <c r="A13" s="3" t="s">
        <v>9</v>
      </c>
      <c r="B13" s="13">
        <v>0</v>
      </c>
      <c r="C13" s="13">
        <v>0</v>
      </c>
      <c r="D13" s="13">
        <v>29.9</v>
      </c>
      <c r="E13" s="12">
        <f t="shared" si="1"/>
        <v>29.9</v>
      </c>
      <c r="F13" s="12">
        <v>0</v>
      </c>
    </row>
    <row r="14" spans="1:6" s="1" customFormat="1">
      <c r="A14" s="3" t="s">
        <v>10</v>
      </c>
      <c r="B14" s="13">
        <v>0</v>
      </c>
      <c r="C14" s="13">
        <v>0</v>
      </c>
      <c r="D14" s="13">
        <v>0</v>
      </c>
      <c r="E14" s="12">
        <f t="shared" si="1"/>
        <v>0</v>
      </c>
      <c r="F14" s="12">
        <v>0</v>
      </c>
    </row>
    <row r="15" spans="1:6" s="1" customFormat="1">
      <c r="A15" s="3" t="s">
        <v>11</v>
      </c>
      <c r="B15" s="13">
        <v>0</v>
      </c>
      <c r="C15" s="13">
        <v>0</v>
      </c>
      <c r="D15" s="13">
        <v>0</v>
      </c>
      <c r="E15" s="12">
        <f t="shared" si="1"/>
        <v>0</v>
      </c>
      <c r="F15" s="12">
        <v>0</v>
      </c>
    </row>
    <row r="16" spans="1:6" s="1" customFormat="1" ht="16.350000000000001" customHeight="1">
      <c r="A16" s="3" t="s">
        <v>12</v>
      </c>
      <c r="B16" s="13">
        <v>0</v>
      </c>
      <c r="C16" s="13">
        <v>0</v>
      </c>
      <c r="D16" s="13">
        <v>0</v>
      </c>
      <c r="E16" s="12">
        <f t="shared" si="1"/>
        <v>0</v>
      </c>
      <c r="F16" s="12">
        <v>0</v>
      </c>
    </row>
    <row r="17" spans="1:6" s="1" customFormat="1">
      <c r="A17" s="3" t="s">
        <v>13</v>
      </c>
      <c r="B17" s="13">
        <v>75.400000000000006</v>
      </c>
      <c r="C17" s="13">
        <v>289</v>
      </c>
      <c r="D17" s="13">
        <v>27.7</v>
      </c>
      <c r="E17" s="12">
        <f t="shared" si="1"/>
        <v>-261.3</v>
      </c>
      <c r="F17" s="12">
        <f t="shared" si="0"/>
        <v>9.5847750865051893</v>
      </c>
    </row>
    <row r="18" spans="1:6" s="1" customFormat="1">
      <c r="A18" s="3" t="s">
        <v>14</v>
      </c>
      <c r="B18" s="13">
        <v>0</v>
      </c>
      <c r="C18" s="13">
        <v>0</v>
      </c>
      <c r="D18" s="13">
        <v>0</v>
      </c>
      <c r="E18" s="12">
        <f t="shared" si="1"/>
        <v>0</v>
      </c>
      <c r="F18" s="12">
        <v>0</v>
      </c>
    </row>
    <row r="19" spans="1:6" s="2" customFormat="1">
      <c r="A19" s="14"/>
      <c r="B19" s="13"/>
      <c r="C19" s="13"/>
      <c r="D19" s="13"/>
      <c r="E19" s="12"/>
      <c r="F19" s="12"/>
    </row>
    <row r="20" spans="1:6" s="2" customFormat="1" ht="14.25">
      <c r="A20" s="14" t="s">
        <v>15</v>
      </c>
      <c r="B20" s="15">
        <f>B22+B23+B24+B25+B26+B27+B28+B29</f>
        <v>667.09999999999991</v>
      </c>
      <c r="C20" s="15">
        <f>C22+C23+C24+C25+C26+C27+C28+C29</f>
        <v>626.1</v>
      </c>
      <c r="D20" s="15">
        <f>D22+D23+D24+D25+D26+D27+D28+D29</f>
        <v>541.70000000000005</v>
      </c>
      <c r="E20" s="16">
        <f t="shared" si="1"/>
        <v>-84.399999999999977</v>
      </c>
      <c r="F20" s="16">
        <f t="shared" si="0"/>
        <v>86.519725283501046</v>
      </c>
    </row>
    <row r="21" spans="1:6" s="1" customFormat="1">
      <c r="A21" s="3" t="s">
        <v>16</v>
      </c>
      <c r="B21" s="15"/>
      <c r="C21" s="15"/>
      <c r="D21" s="15"/>
      <c r="E21" s="16"/>
      <c r="F21" s="12"/>
    </row>
    <row r="22" spans="1:6" s="1" customFormat="1" ht="30">
      <c r="A22" s="3" t="s">
        <v>17</v>
      </c>
      <c r="B22" s="13">
        <v>122.6</v>
      </c>
      <c r="C22" s="13">
        <v>531</v>
      </c>
      <c r="D22" s="13">
        <v>101.4</v>
      </c>
      <c r="E22" s="12">
        <f t="shared" si="1"/>
        <v>-429.6</v>
      </c>
      <c r="F22" s="12">
        <f t="shared" ref="F22:F30" si="2">D22/C22*100</f>
        <v>19.096045197740114</v>
      </c>
    </row>
    <row r="23" spans="1:6" s="1" customFormat="1" ht="19.5" customHeight="1">
      <c r="A23" s="3" t="s">
        <v>18</v>
      </c>
      <c r="B23" s="13">
        <v>5.7</v>
      </c>
      <c r="C23" s="13">
        <v>9</v>
      </c>
      <c r="D23" s="13">
        <v>2.5</v>
      </c>
      <c r="E23" s="12">
        <f t="shared" si="1"/>
        <v>-6.5</v>
      </c>
      <c r="F23" s="12">
        <f t="shared" si="2"/>
        <v>27.777777777777779</v>
      </c>
    </row>
    <row r="24" spans="1:6" s="1" customFormat="1">
      <c r="A24" s="3" t="s">
        <v>19</v>
      </c>
      <c r="B24" s="13">
        <v>0</v>
      </c>
      <c r="C24" s="13">
        <v>0</v>
      </c>
      <c r="D24" s="13">
        <v>0</v>
      </c>
      <c r="E24" s="12">
        <f t="shared" si="1"/>
        <v>0</v>
      </c>
      <c r="F24" s="12">
        <v>0</v>
      </c>
    </row>
    <row r="25" spans="1:6" s="1" customFormat="1">
      <c r="A25" s="3" t="s">
        <v>20</v>
      </c>
      <c r="B25" s="13">
        <v>490.9</v>
      </c>
      <c r="C25" s="13">
        <v>0</v>
      </c>
      <c r="D25" s="13">
        <v>0</v>
      </c>
      <c r="E25" s="12">
        <f t="shared" si="1"/>
        <v>0</v>
      </c>
      <c r="F25" s="12" t="e">
        <f t="shared" si="2"/>
        <v>#DIV/0!</v>
      </c>
    </row>
    <row r="26" spans="1:6" s="1" customFormat="1">
      <c r="A26" s="3" t="s">
        <v>21</v>
      </c>
      <c r="B26" s="13">
        <v>0</v>
      </c>
      <c r="C26" s="13">
        <v>0</v>
      </c>
      <c r="D26" s="13">
        <v>0</v>
      </c>
      <c r="E26" s="12">
        <f t="shared" si="1"/>
        <v>0</v>
      </c>
      <c r="F26" s="12">
        <v>0</v>
      </c>
    </row>
    <row r="27" spans="1:6" s="1" customFormat="1">
      <c r="A27" s="3" t="s">
        <v>22</v>
      </c>
      <c r="B27" s="13">
        <v>47.9</v>
      </c>
      <c r="C27" s="13">
        <v>86.1</v>
      </c>
      <c r="D27" s="13">
        <v>437.8</v>
      </c>
      <c r="E27" s="12">
        <f t="shared" si="1"/>
        <v>351.70000000000005</v>
      </c>
      <c r="F27" s="12">
        <f t="shared" si="2"/>
        <v>508.47851335656219</v>
      </c>
    </row>
    <row r="28" spans="1:6" s="1" customFormat="1">
      <c r="A28" s="3" t="s">
        <v>23</v>
      </c>
      <c r="B28" s="13">
        <v>0</v>
      </c>
      <c r="C28" s="13">
        <v>0</v>
      </c>
      <c r="D28" s="13">
        <v>0</v>
      </c>
      <c r="E28" s="12">
        <f t="shared" si="1"/>
        <v>0</v>
      </c>
      <c r="F28" s="12">
        <v>0</v>
      </c>
    </row>
    <row r="29" spans="1:6" s="1" customFormat="1">
      <c r="A29" s="3" t="s">
        <v>24</v>
      </c>
      <c r="B29" s="13">
        <v>0</v>
      </c>
      <c r="C29" s="13">
        <v>0</v>
      </c>
      <c r="D29" s="13">
        <v>0</v>
      </c>
      <c r="E29" s="12">
        <f t="shared" si="1"/>
        <v>0</v>
      </c>
      <c r="F29" s="12">
        <v>0</v>
      </c>
    </row>
    <row r="30" spans="1:6" s="2" customFormat="1" ht="14.25">
      <c r="A30" s="14" t="s">
        <v>25</v>
      </c>
      <c r="B30" s="15">
        <f>B32+B33+B34+B35+B36+B37</f>
        <v>27972.3</v>
      </c>
      <c r="C30" s="15">
        <f>SUM(C32:C38)</f>
        <v>117019.79999999999</v>
      </c>
      <c r="D30" s="15">
        <f>SUM(D32:D38)</f>
        <v>30615.000000000004</v>
      </c>
      <c r="E30" s="16">
        <f t="shared" si="1"/>
        <v>-86404.799999999988</v>
      </c>
      <c r="F30" s="16">
        <f t="shared" si="2"/>
        <v>26.16223921080023</v>
      </c>
    </row>
    <row r="31" spans="1:6" ht="14.1" customHeight="1">
      <c r="A31" s="17" t="s">
        <v>16</v>
      </c>
      <c r="B31" s="13"/>
      <c r="C31" s="13"/>
      <c r="D31" s="13"/>
      <c r="E31" s="12"/>
      <c r="F31" s="12"/>
    </row>
    <row r="32" spans="1:6">
      <c r="A32" s="3" t="s">
        <v>26</v>
      </c>
      <c r="B32" s="13">
        <v>14843.1</v>
      </c>
      <c r="C32" s="13">
        <v>52408.6</v>
      </c>
      <c r="D32" s="13">
        <v>14814.1</v>
      </c>
      <c r="E32" s="12">
        <f t="shared" si="1"/>
        <v>-37594.5</v>
      </c>
      <c r="F32" s="12">
        <f t="shared" ref="F32:F39" si="3">D32/C32*100</f>
        <v>28.266544040481907</v>
      </c>
    </row>
    <row r="33" spans="1:6">
      <c r="A33" s="3" t="s">
        <v>48</v>
      </c>
      <c r="B33" s="13">
        <v>0</v>
      </c>
      <c r="C33" s="13">
        <v>0</v>
      </c>
      <c r="D33" s="13">
        <v>0</v>
      </c>
      <c r="E33" s="12">
        <f t="shared" si="1"/>
        <v>0</v>
      </c>
      <c r="F33" s="12">
        <v>0</v>
      </c>
    </row>
    <row r="34" spans="1:6" ht="30">
      <c r="A34" s="4" t="s">
        <v>27</v>
      </c>
      <c r="B34" s="13">
        <v>9495.2000000000007</v>
      </c>
      <c r="C34" s="13">
        <v>41948.4</v>
      </c>
      <c r="D34" s="13">
        <v>10202.700000000001</v>
      </c>
      <c r="E34" s="12">
        <f t="shared" si="1"/>
        <v>-31745.7</v>
      </c>
      <c r="F34" s="12">
        <f t="shared" si="3"/>
        <v>24.322024201161426</v>
      </c>
    </row>
    <row r="35" spans="1:6">
      <c r="A35" s="3" t="s">
        <v>28</v>
      </c>
      <c r="B35" s="13">
        <v>3388.8</v>
      </c>
      <c r="C35" s="13">
        <v>22436.2</v>
      </c>
      <c r="D35" s="13">
        <v>5709.6</v>
      </c>
      <c r="E35" s="12">
        <f t="shared" si="1"/>
        <v>-16726.599999999999</v>
      </c>
      <c r="F35" s="12">
        <f t="shared" si="3"/>
        <v>25.448159670532444</v>
      </c>
    </row>
    <row r="36" spans="1:6">
      <c r="A36" s="3" t="s">
        <v>29</v>
      </c>
      <c r="B36" s="13">
        <v>248.1</v>
      </c>
      <c r="C36" s="13">
        <v>388.9</v>
      </c>
      <c r="D36" s="13">
        <v>50.9</v>
      </c>
      <c r="E36" s="12">
        <f t="shared" si="1"/>
        <v>-338</v>
      </c>
      <c r="F36" s="12">
        <f t="shared" si="3"/>
        <v>13.088197480071997</v>
      </c>
    </row>
    <row r="37" spans="1:6">
      <c r="A37" s="3" t="s">
        <v>51</v>
      </c>
      <c r="B37" s="12">
        <v>-2.9</v>
      </c>
      <c r="C37" s="13">
        <v>-162.30000000000001</v>
      </c>
      <c r="D37" s="13">
        <v>-162.30000000000001</v>
      </c>
      <c r="E37" s="12">
        <f t="shared" si="1"/>
        <v>0</v>
      </c>
      <c r="F37" s="12">
        <f>D37/C37*100</f>
        <v>100</v>
      </c>
    </row>
    <row r="38" spans="1:6">
      <c r="A38" s="14" t="s">
        <v>52</v>
      </c>
      <c r="B38" s="13">
        <v>0</v>
      </c>
      <c r="C38" s="13">
        <v>0</v>
      </c>
      <c r="D38" s="13">
        <v>0</v>
      </c>
      <c r="E38" s="12">
        <f t="shared" si="1"/>
        <v>0</v>
      </c>
      <c r="F38" s="12" t="e">
        <f t="shared" si="3"/>
        <v>#DIV/0!</v>
      </c>
    </row>
    <row r="39" spans="1:6" s="2" customFormat="1" ht="14.25">
      <c r="A39" s="14" t="s">
        <v>30</v>
      </c>
      <c r="B39" s="16">
        <f>B6+B30</f>
        <v>35408.699999999997</v>
      </c>
      <c r="C39" s="15">
        <f>C6+C30</f>
        <v>146854.19999999998</v>
      </c>
      <c r="D39" s="15">
        <f>D6+D30</f>
        <v>37384.100000000006</v>
      </c>
      <c r="E39" s="16">
        <f t="shared" si="1"/>
        <v>-109470.09999999998</v>
      </c>
      <c r="F39" s="16">
        <f t="shared" si="3"/>
        <v>25.456609344506326</v>
      </c>
    </row>
    <row r="40" spans="1:6" s="2" customFormat="1" ht="14.25">
      <c r="A40" s="14" t="s">
        <v>31</v>
      </c>
      <c r="B40" s="15">
        <f>B39-B56</f>
        <v>2422.1999999999971</v>
      </c>
      <c r="C40" s="15">
        <f>C39-C56</f>
        <v>-1448.3000000000466</v>
      </c>
      <c r="D40" s="15">
        <f>D39-D56</f>
        <v>1136.1000000000058</v>
      </c>
      <c r="E40" s="16"/>
      <c r="F40" s="16"/>
    </row>
    <row r="41" spans="1:6" s="5" customFormat="1" ht="14.25">
      <c r="A41" s="18" t="s">
        <v>32</v>
      </c>
      <c r="B41" s="19"/>
      <c r="C41" s="20"/>
      <c r="D41" s="20"/>
      <c r="E41" s="20"/>
      <c r="F41" s="20"/>
    </row>
    <row r="42" spans="1:6">
      <c r="A42" s="21" t="s">
        <v>33</v>
      </c>
      <c r="B42" s="13">
        <v>5845.8</v>
      </c>
      <c r="C42" s="13">
        <v>24389.9</v>
      </c>
      <c r="D42" s="13">
        <v>5443.3</v>
      </c>
      <c r="E42" s="12">
        <f t="shared" ref="E42:E56" si="4">D42-C42</f>
        <v>-18946.600000000002</v>
      </c>
      <c r="F42" s="12">
        <f>D42/C42*100</f>
        <v>22.317844681610012</v>
      </c>
    </row>
    <row r="43" spans="1:6">
      <c r="A43" s="21" t="s">
        <v>34</v>
      </c>
      <c r="B43" s="13">
        <v>88.1</v>
      </c>
      <c r="C43" s="13">
        <v>440.1</v>
      </c>
      <c r="D43" s="13">
        <v>93</v>
      </c>
      <c r="E43" s="12">
        <f t="shared" si="4"/>
        <v>-347.1</v>
      </c>
      <c r="F43" s="12">
        <f t="shared" ref="F43:F56" si="5">D43/C43*100</f>
        <v>21.13156100886162</v>
      </c>
    </row>
    <row r="44" spans="1:6">
      <c r="A44" s="21" t="s">
        <v>35</v>
      </c>
      <c r="B44" s="13">
        <v>697.9</v>
      </c>
      <c r="C44" s="13">
        <v>3053.8</v>
      </c>
      <c r="D44" s="13">
        <v>581.9</v>
      </c>
      <c r="E44" s="12">
        <f t="shared" si="4"/>
        <v>-2471.9</v>
      </c>
      <c r="F44" s="12">
        <f t="shared" si="5"/>
        <v>19.05494793372192</v>
      </c>
    </row>
    <row r="45" spans="1:6">
      <c r="A45" s="21" t="s">
        <v>36</v>
      </c>
      <c r="B45" s="13">
        <v>745.6</v>
      </c>
      <c r="C45" s="13">
        <v>10125.9</v>
      </c>
      <c r="D45" s="13">
        <v>1666</v>
      </c>
      <c r="E45" s="12">
        <f t="shared" si="4"/>
        <v>-8459.9</v>
      </c>
      <c r="F45" s="12">
        <f t="shared" si="5"/>
        <v>16.452858511342203</v>
      </c>
    </row>
    <row r="46" spans="1:6">
      <c r="A46" s="21" t="s">
        <v>37</v>
      </c>
      <c r="B46" s="13">
        <v>549.1</v>
      </c>
      <c r="C46" s="13">
        <v>6069.3</v>
      </c>
      <c r="D46" s="13">
        <v>1325</v>
      </c>
      <c r="E46" s="12">
        <f t="shared" si="4"/>
        <v>-4744.3</v>
      </c>
      <c r="F46" s="12">
        <f t="shared" si="5"/>
        <v>21.83118316774587</v>
      </c>
    </row>
    <row r="47" spans="1:6">
      <c r="A47" s="21" t="s">
        <v>38</v>
      </c>
      <c r="B47" s="13">
        <v>0</v>
      </c>
      <c r="C47" s="13">
        <v>0</v>
      </c>
      <c r="D47" s="13">
        <v>0</v>
      </c>
      <c r="E47" s="12">
        <f t="shared" si="4"/>
        <v>0</v>
      </c>
      <c r="F47" s="12">
        <v>0</v>
      </c>
    </row>
    <row r="48" spans="1:6">
      <c r="A48" s="21" t="s">
        <v>39</v>
      </c>
      <c r="B48" s="13">
        <v>12024.5</v>
      </c>
      <c r="C48" s="13">
        <v>54201.4</v>
      </c>
      <c r="D48" s="13">
        <v>13717.9</v>
      </c>
      <c r="E48" s="12">
        <f t="shared" si="4"/>
        <v>-40483.5</v>
      </c>
      <c r="F48" s="12">
        <f t="shared" si="5"/>
        <v>25.309124856553524</v>
      </c>
    </row>
    <row r="49" spans="1:6">
      <c r="A49" s="21" t="s">
        <v>40</v>
      </c>
      <c r="B49" s="13">
        <v>8714.4</v>
      </c>
      <c r="C49" s="13">
        <v>31371</v>
      </c>
      <c r="D49" s="13">
        <v>9268.7000000000007</v>
      </c>
      <c r="E49" s="12">
        <f t="shared" si="4"/>
        <v>-22102.3</v>
      </c>
      <c r="F49" s="12">
        <f t="shared" si="5"/>
        <v>29.545440056102773</v>
      </c>
    </row>
    <row r="50" spans="1:6">
      <c r="A50" s="21" t="s">
        <v>41</v>
      </c>
      <c r="B50" s="13">
        <v>0</v>
      </c>
      <c r="C50" s="13">
        <v>0</v>
      </c>
      <c r="D50" s="13">
        <v>0</v>
      </c>
      <c r="E50" s="12">
        <f t="shared" si="4"/>
        <v>0</v>
      </c>
      <c r="F50" s="12">
        <v>0</v>
      </c>
    </row>
    <row r="51" spans="1:6">
      <c r="A51" s="21" t="s">
        <v>42</v>
      </c>
      <c r="B51" s="13">
        <v>1701.8</v>
      </c>
      <c r="C51" s="13">
        <v>7075.2</v>
      </c>
      <c r="D51" s="13">
        <v>1545</v>
      </c>
      <c r="E51" s="12">
        <f t="shared" si="4"/>
        <v>-5530.2</v>
      </c>
      <c r="F51" s="12">
        <f t="shared" si="5"/>
        <v>21.836838534599728</v>
      </c>
    </row>
    <row r="52" spans="1:6">
      <c r="A52" s="21" t="s">
        <v>43</v>
      </c>
      <c r="B52" s="13">
        <v>400.6</v>
      </c>
      <c r="C52" s="13">
        <v>1905.2</v>
      </c>
      <c r="D52" s="13">
        <v>439.6</v>
      </c>
      <c r="E52" s="12">
        <f t="shared" si="4"/>
        <v>-1465.6</v>
      </c>
      <c r="F52" s="12">
        <f t="shared" si="5"/>
        <v>23.073693050598362</v>
      </c>
    </row>
    <row r="53" spans="1:6">
      <c r="A53" s="21" t="s">
        <v>44</v>
      </c>
      <c r="B53" s="13">
        <v>0</v>
      </c>
      <c r="C53" s="13">
        <v>0</v>
      </c>
      <c r="D53" s="13">
        <v>0</v>
      </c>
      <c r="E53" s="12">
        <f t="shared" si="4"/>
        <v>0</v>
      </c>
      <c r="F53" s="12">
        <v>0</v>
      </c>
    </row>
    <row r="54" spans="1:6">
      <c r="A54" s="21" t="s">
        <v>45</v>
      </c>
      <c r="B54" s="13">
        <v>0</v>
      </c>
      <c r="C54" s="13">
        <v>10</v>
      </c>
      <c r="D54" s="13">
        <v>5.5</v>
      </c>
      <c r="E54" s="12">
        <f t="shared" si="4"/>
        <v>-4.5</v>
      </c>
      <c r="F54" s="12">
        <f t="shared" si="5"/>
        <v>55.000000000000007</v>
      </c>
    </row>
    <row r="55" spans="1:6">
      <c r="A55" s="21" t="s">
        <v>46</v>
      </c>
      <c r="B55" s="13">
        <v>2218.6999999999998</v>
      </c>
      <c r="C55" s="13">
        <v>9660.7000000000007</v>
      </c>
      <c r="D55" s="13">
        <v>2162.1</v>
      </c>
      <c r="E55" s="12">
        <f t="shared" si="4"/>
        <v>-7498.6</v>
      </c>
      <c r="F55" s="12">
        <f t="shared" si="5"/>
        <v>22.380365812001198</v>
      </c>
    </row>
    <row r="56" spans="1:6" s="1" customFormat="1">
      <c r="A56" s="3" t="s">
        <v>47</v>
      </c>
      <c r="B56" s="10">
        <f>B42+B43+B44+B45+B46+B47+B48+B49+B50+B51+B52+B53+B54+B55</f>
        <v>32986.5</v>
      </c>
      <c r="C56" s="11">
        <f>C42+C43+C44+C45+C46+C47+C48+C49+C50+C51+C52+C53+C54+C55</f>
        <v>148302.50000000003</v>
      </c>
      <c r="D56" s="11">
        <f>D42+D43+D44+D45+D46+D47+D48+D49+D50+D51+D52+D53+D54+D55</f>
        <v>36248</v>
      </c>
      <c r="E56" s="12">
        <f t="shared" si="4"/>
        <v>-112054.50000000003</v>
      </c>
      <c r="F56" s="12">
        <f t="shared" si="5"/>
        <v>24.441934559430891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01.04.2021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2021-04-09T07:11:37Z</cp:lastPrinted>
  <dcterms:created xsi:type="dcterms:W3CDTF">2017-06-22T13:06:07Z</dcterms:created>
  <dcterms:modified xsi:type="dcterms:W3CDTF">2021-04-12T06:08:17Z</dcterms:modified>
</cp:coreProperties>
</file>