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10.2020 район" sheetId="18" r:id="rId1"/>
  </sheets>
  <calcPr calcId="124519"/>
</workbook>
</file>

<file path=xl/calcChain.xml><?xml version="1.0" encoding="utf-8"?>
<calcChain xmlns="http://schemas.openxmlformats.org/spreadsheetml/2006/main">
  <c r="B30" i="18"/>
  <c r="B20"/>
  <c r="D56"/>
  <c r="C56"/>
  <c r="B56"/>
  <c r="F55"/>
  <c r="E55"/>
  <c r="F54"/>
  <c r="E54"/>
  <c r="E53"/>
  <c r="F52"/>
  <c r="E52"/>
  <c r="F51"/>
  <c r="E51"/>
  <c r="E50"/>
  <c r="F49"/>
  <c r="E49"/>
  <c r="F48"/>
  <c r="E48"/>
  <c r="E47"/>
  <c r="F46"/>
  <c r="E46"/>
  <c r="F45"/>
  <c r="E45"/>
  <c r="F44"/>
  <c r="E44"/>
  <c r="F43"/>
  <c r="E43"/>
  <c r="F42"/>
  <c r="E42"/>
  <c r="E56"/>
  <c r="F38"/>
  <c r="E38"/>
  <c r="F37"/>
  <c r="E37"/>
  <c r="F36"/>
  <c r="E36"/>
  <c r="F35"/>
  <c r="E35"/>
  <c r="F34"/>
  <c r="E34"/>
  <c r="E33"/>
  <c r="F32"/>
  <c r="E32"/>
  <c r="E30"/>
  <c r="D30"/>
  <c r="C30"/>
  <c r="F30"/>
  <c r="E29"/>
  <c r="E28"/>
  <c r="F27"/>
  <c r="E27"/>
  <c r="E26"/>
  <c r="F25"/>
  <c r="E25"/>
  <c r="E24"/>
  <c r="F23"/>
  <c r="E23"/>
  <c r="F22"/>
  <c r="E22"/>
  <c r="D20"/>
  <c r="F20"/>
  <c r="C20"/>
  <c r="E18"/>
  <c r="F17"/>
  <c r="E17"/>
  <c r="E16"/>
  <c r="E15"/>
  <c r="E14"/>
  <c r="E13"/>
  <c r="F12"/>
  <c r="E12"/>
  <c r="F11"/>
  <c r="E11"/>
  <c r="F10"/>
  <c r="E10"/>
  <c r="F9"/>
  <c r="E9"/>
  <c r="F8"/>
  <c r="E8"/>
  <c r="D7"/>
  <c r="C7"/>
  <c r="B7"/>
  <c r="B6"/>
  <c r="B39"/>
  <c r="B40"/>
  <c r="C6"/>
  <c r="C39"/>
  <c r="C40"/>
  <c r="F56"/>
  <c r="E20"/>
  <c r="D6"/>
  <c r="F6"/>
  <c r="E7"/>
  <c r="E6"/>
  <c r="E39"/>
  <c r="D39"/>
  <c r="F7"/>
  <c r="F39"/>
  <c r="D40"/>
</calcChain>
</file>

<file path=xl/sharedStrings.xml><?xml version="1.0" encoding="utf-8"?>
<sst xmlns="http://schemas.openxmlformats.org/spreadsheetml/2006/main" count="59" uniqueCount="58">
  <si>
    <t>тыс . руб</t>
  </si>
  <si>
    <t xml:space="preserve">отклон 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</si>
  <si>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</si>
  <si>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</si>
  <si>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</si>
  <si>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</si>
  <si>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</si>
  <si>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</si>
  <si>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</si>
  <si>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</si>
  <si>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</si>
  <si>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</si>
  <si>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</si>
  <si>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</si>
  <si>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</si>
  <si>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</si>
  <si>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</si>
  <si>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</si>
  <si>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</si>
  <si>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</si>
  <si>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</si>
  <si>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</si>
  <si>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</si>
  <si>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</si>
  <si>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</si>
  <si>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</si>
  <si>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</si>
  <si>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</si>
  <si>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</si>
  <si>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</si>
  <si>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</si>
  <si>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</si>
  <si>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</si>
  <si>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</si>
  <si>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</si>
  <si>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</si>
  <si>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</si>
  <si>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</si>
  <si>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</si>
  <si>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</si>
  <si>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</si>
  <si>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</si>
  <si>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</si>
  <si>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</si>
  <si>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</si>
  <si>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</si>
  <si>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</si>
  <si>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</si>
  <si>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</si>
  <si>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</si>
  <si>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</si>
  <si>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Возврат остатков</t>
  </si>
  <si>
    <t xml:space="preserve">Прочие безвозмездные поступления </t>
  </si>
  <si>
    <t>факт 01.10.2019</t>
  </si>
  <si>
    <t>план 01.10.2020</t>
  </si>
  <si>
    <t>факт 01.10.2020</t>
  </si>
  <si>
    <t>Исполнение бюджета Поддорского муниципального района на 01 октября 2020 года</t>
  </si>
  <si>
    <t>N   75,0</t>
  </si>
</sst>
</file>

<file path=xl/styles.xml><?xml version="1.0" encoding="utf-8"?>
<styleSheet xmlns="http://schemas.openxmlformats.org/spreadsheetml/2006/main">
  <numFmts count="1">
    <numFmt numFmtId="173" formatCode="#,##0.0_р_."/>
  </numFmts>
  <fonts count="27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u/>
      <sz val="7.3"/>
      <color theme="10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3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5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5" fillId="24" borderId="8" applyNumberFormat="0" applyAlignment="0" applyProtection="0"/>
    <xf numFmtId="0" fontId="25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19" fillId="0" borderId="11" xfId="0" applyFont="1" applyBorder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left" wrapText="1"/>
    </xf>
    <xf numFmtId="173" fontId="20" fillId="0" borderId="12" xfId="0" applyNumberFormat="1" applyFont="1" applyBorder="1" applyAlignment="1">
      <alignment horizontal="center" vertical="top" wrapText="1"/>
    </xf>
    <xf numFmtId="173" fontId="19" fillId="11" borderId="12" xfId="0" applyNumberFormat="1" applyFont="1" applyFill="1" applyBorder="1" applyAlignment="1"/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11" borderId="12" xfId="0" applyNumberFormat="1" applyFont="1" applyFill="1" applyBorder="1" applyAlignment="1"/>
    <xf numFmtId="173" fontId="20" fillId="0" borderId="12" xfId="0" applyNumberFormat="1" applyFont="1" applyBorder="1"/>
    <xf numFmtId="173" fontId="19" fillId="11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173" fontId="21" fillId="0" borderId="12" xfId="0" applyNumberFormat="1" applyFont="1" applyFill="1" applyBorder="1"/>
    <xf numFmtId="173" fontId="20" fillId="0" borderId="12" xfId="0" applyNumberFormat="1" applyFont="1" applyFill="1" applyBorder="1"/>
    <xf numFmtId="0" fontId="26" fillId="0" borderId="0" xfId="36" applyAlignment="1" applyProtection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3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Гиперссылка" xfId="36" builtinId="8"/>
    <cellStyle name="Заголовок 1" xfId="37" builtinId="16" customBuiltin="1"/>
    <cellStyle name="Заголовок 2" xfId="38" builtinId="17" customBuiltin="1"/>
    <cellStyle name="Заголовок 3" xfId="39" builtinId="18" customBuiltin="1"/>
    <cellStyle name="Заголовок 4" xfId="40" builtinId="19" customBuiltin="1"/>
    <cellStyle name="Итог" xfId="41" builtinId="25" customBuiltin="1"/>
    <cellStyle name="Контрольная ячейка" xfId="42" builtinId="23" customBuiltin="1"/>
    <cellStyle name="Название" xfId="43" builtinId="15" customBuiltin="1"/>
    <cellStyle name="Нейтральный" xfId="44" builtinId="28" customBuiltin="1"/>
    <cellStyle name="Обычный" xfId="0" builtinId="0"/>
    <cellStyle name="Обычный 2" xfId="45"/>
    <cellStyle name="Плохой" xfId="46" builtinId="27" customBuiltin="1"/>
    <cellStyle name="Пояснение" xfId="47" builtinId="53" customBuiltin="1"/>
    <cellStyle name="Примечание" xfId="48" builtinId="10" customBuiltin="1"/>
    <cellStyle name="Примечание 2" xfId="49"/>
    <cellStyle name="Связанная ячейка" xfId="50" builtinId="24" customBuiltin="1"/>
    <cellStyle name="Текст предупреждения" xfId="51" builtinId="11" customBuiltin="1"/>
    <cellStyle name="Хороший" xfId="5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F56"/>
  <sheetViews>
    <sheetView tabSelected="1" topLeftCell="A10" zoomScale="73" zoomScaleNormal="73" workbookViewId="0">
      <selection activeCell="J34" sqref="J34"/>
    </sheetView>
  </sheetViews>
  <sheetFormatPr defaultRowHeight="12.75"/>
  <cols>
    <col min="1" max="1" width="74" customWidth="1"/>
    <col min="2" max="4" width="12.85546875" style="5" customWidth="1"/>
    <col min="5" max="5" width="13.7109375" style="5" customWidth="1"/>
    <col min="6" max="6" width="13.42578125" style="5" customWidth="1"/>
  </cols>
  <sheetData>
    <row r="1" spans="1:6">
      <c r="A1" s="26"/>
    </row>
    <row r="2" spans="1:6" ht="15.75" customHeight="1">
      <c r="A2" s="27" t="s">
        <v>56</v>
      </c>
      <c r="B2" s="27"/>
      <c r="C2" s="27"/>
      <c r="D2" s="27"/>
      <c r="E2" s="27"/>
      <c r="F2" s="27"/>
    </row>
    <row r="3" spans="1:6" ht="15" customHeight="1">
      <c r="A3" s="28" t="s">
        <v>0</v>
      </c>
      <c r="B3" s="28"/>
      <c r="C3" s="28"/>
      <c r="D3" s="28"/>
      <c r="E3" s="28"/>
      <c r="F3" s="28"/>
    </row>
    <row r="4" spans="1:6" ht="31.5">
      <c r="A4" s="6"/>
      <c r="B4" s="4" t="s">
        <v>53</v>
      </c>
      <c r="C4" s="4" t="s">
        <v>54</v>
      </c>
      <c r="D4" s="4" t="s">
        <v>55</v>
      </c>
      <c r="E4" s="14" t="s">
        <v>1</v>
      </c>
      <c r="F4" s="14" t="s">
        <v>2</v>
      </c>
    </row>
    <row r="5" spans="1:6" ht="15.75">
      <c r="A5" s="7" t="s">
        <v>3</v>
      </c>
      <c r="B5" s="15"/>
      <c r="C5" s="15"/>
      <c r="D5" s="15"/>
      <c r="E5" s="15"/>
      <c r="F5" s="21" t="s">
        <v>57</v>
      </c>
    </row>
    <row r="6" spans="1:6" ht="17.850000000000001" customHeight="1">
      <c r="A6" s="8" t="s">
        <v>4</v>
      </c>
      <c r="B6" s="24">
        <f>B7+B20</f>
        <v>21929.300000000003</v>
      </c>
      <c r="C6" s="24">
        <f>C7+C20</f>
        <v>28849.3</v>
      </c>
      <c r="D6" s="24">
        <f>D7+D20</f>
        <v>22641.999999999996</v>
      </c>
      <c r="E6" s="16">
        <f>E7+E20</f>
        <v>-6268.4</v>
      </c>
      <c r="F6" s="17">
        <f t="shared" ref="F6:F20" si="0">D6/C6*100</f>
        <v>78.483706710388105</v>
      </c>
    </row>
    <row r="7" spans="1:6" ht="17.850000000000001" customHeight="1">
      <c r="A7" s="8" t="s">
        <v>5</v>
      </c>
      <c r="B7" s="24">
        <f>SUM(B8:B18)</f>
        <v>20942.000000000004</v>
      </c>
      <c r="C7" s="24">
        <f>SUM(C8:C18)</f>
        <v>27849.8</v>
      </c>
      <c r="D7" s="24">
        <f>SUM(D8:D18)</f>
        <v>21282.899999999998</v>
      </c>
      <c r="E7" s="16">
        <f>E8+E9+E11+E12+E13+E14+E15+E16+E17+E18+E19</f>
        <v>-6628</v>
      </c>
      <c r="F7" s="17">
        <f t="shared" si="0"/>
        <v>76.420297452764459</v>
      </c>
    </row>
    <row r="8" spans="1:6" s="1" customFormat="1" ht="15.75">
      <c r="A8" s="9" t="s">
        <v>6</v>
      </c>
      <c r="B8" s="22">
        <v>15768.9</v>
      </c>
      <c r="C8" s="22">
        <v>22375.5</v>
      </c>
      <c r="D8" s="22">
        <v>16935.3</v>
      </c>
      <c r="E8" s="17">
        <f>D8-C8</f>
        <v>-5440.2000000000007</v>
      </c>
      <c r="F8" s="17">
        <f t="shared" si="0"/>
        <v>75.686800294965479</v>
      </c>
    </row>
    <row r="9" spans="1:6" s="1" customFormat="1" ht="15.75">
      <c r="A9" s="9" t="s">
        <v>7</v>
      </c>
      <c r="B9" s="22">
        <v>3578.8</v>
      </c>
      <c r="C9" s="22">
        <v>3658.1</v>
      </c>
      <c r="D9" s="22">
        <v>2413.6999999999998</v>
      </c>
      <c r="E9" s="17">
        <f t="shared" ref="E9:E18" si="1">D9-C9</f>
        <v>-1244.4000000000001</v>
      </c>
      <c r="F9" s="17">
        <f t="shared" si="0"/>
        <v>65.982340559306735</v>
      </c>
    </row>
    <row r="10" spans="1:6" s="1" customFormat="1" ht="31.5">
      <c r="A10" s="9" t="s">
        <v>50</v>
      </c>
      <c r="B10" s="22">
        <v>976.4</v>
      </c>
      <c r="C10" s="22">
        <v>1295</v>
      </c>
      <c r="D10" s="22">
        <v>1356.1</v>
      </c>
      <c r="E10" s="17">
        <f>D10-C10</f>
        <v>61.099999999999909</v>
      </c>
      <c r="F10" s="17">
        <f>D10/C10*100</f>
        <v>104.71814671814673</v>
      </c>
    </row>
    <row r="11" spans="1:6" s="1" customFormat="1" ht="20.100000000000001" customHeight="1">
      <c r="A11" s="9" t="s">
        <v>8</v>
      </c>
      <c r="B11" s="22">
        <v>425.9</v>
      </c>
      <c r="C11" s="22">
        <v>300</v>
      </c>
      <c r="D11" s="22">
        <v>366</v>
      </c>
      <c r="E11" s="17">
        <f t="shared" si="1"/>
        <v>66</v>
      </c>
      <c r="F11" s="17">
        <f t="shared" si="0"/>
        <v>122</v>
      </c>
    </row>
    <row r="12" spans="1:6" s="1" customFormat="1" ht="15.75">
      <c r="A12" s="9" t="s">
        <v>9</v>
      </c>
      <c r="B12" s="22">
        <v>6.4</v>
      </c>
      <c r="C12" s="22">
        <v>11.2</v>
      </c>
      <c r="D12" s="22">
        <v>0</v>
      </c>
      <c r="E12" s="17">
        <f t="shared" si="1"/>
        <v>-11.2</v>
      </c>
      <c r="F12" s="17">
        <f t="shared" si="0"/>
        <v>0</v>
      </c>
    </row>
    <row r="13" spans="1:6" s="1" customFormat="1" ht="30">
      <c r="A13" s="10" t="s">
        <v>10</v>
      </c>
      <c r="B13" s="22">
        <v>7</v>
      </c>
      <c r="C13" s="22">
        <v>0</v>
      </c>
      <c r="D13" s="22">
        <v>0</v>
      </c>
      <c r="E13" s="17">
        <f t="shared" si="1"/>
        <v>0</v>
      </c>
      <c r="F13" s="17">
        <v>0</v>
      </c>
    </row>
    <row r="14" spans="1:6" s="1" customFormat="1" ht="15.75">
      <c r="A14" s="9" t="s">
        <v>11</v>
      </c>
      <c r="B14" s="22">
        <v>0</v>
      </c>
      <c r="C14" s="22">
        <v>0</v>
      </c>
      <c r="D14" s="22">
        <v>0</v>
      </c>
      <c r="E14" s="17">
        <f t="shared" si="1"/>
        <v>0</v>
      </c>
      <c r="F14" s="17">
        <v>0</v>
      </c>
    </row>
    <row r="15" spans="1:6" s="1" customFormat="1" ht="15.75">
      <c r="A15" s="9" t="s">
        <v>12</v>
      </c>
      <c r="B15" s="22">
        <v>0</v>
      </c>
      <c r="C15" s="22">
        <v>0</v>
      </c>
      <c r="D15" s="22">
        <v>0</v>
      </c>
      <c r="E15" s="17">
        <f t="shared" si="1"/>
        <v>0</v>
      </c>
      <c r="F15" s="17">
        <v>0</v>
      </c>
    </row>
    <row r="16" spans="1:6" s="1" customFormat="1" ht="16.350000000000001" customHeight="1">
      <c r="A16" s="10" t="s">
        <v>13</v>
      </c>
      <c r="B16" s="22">
        <v>0</v>
      </c>
      <c r="C16" s="22">
        <v>0</v>
      </c>
      <c r="D16" s="22">
        <v>0</v>
      </c>
      <c r="E16" s="17">
        <f t="shared" si="1"/>
        <v>0</v>
      </c>
      <c r="F16" s="17">
        <v>0</v>
      </c>
    </row>
    <row r="17" spans="1:6" s="1" customFormat="1" ht="15.75">
      <c r="A17" s="9" t="s">
        <v>14</v>
      </c>
      <c r="B17" s="22">
        <v>178.6</v>
      </c>
      <c r="C17" s="22">
        <v>210</v>
      </c>
      <c r="D17" s="22">
        <v>211.8</v>
      </c>
      <c r="E17" s="17">
        <f t="shared" si="1"/>
        <v>1.8000000000000114</v>
      </c>
      <c r="F17" s="17">
        <f t="shared" si="0"/>
        <v>100.85714285714286</v>
      </c>
    </row>
    <row r="18" spans="1:6" s="1" customFormat="1" ht="15.75">
      <c r="A18" s="9" t="s">
        <v>15</v>
      </c>
      <c r="B18" s="22">
        <v>0</v>
      </c>
      <c r="C18" s="22">
        <v>0</v>
      </c>
      <c r="D18" s="22">
        <v>0</v>
      </c>
      <c r="E18" s="17">
        <f t="shared" si="1"/>
        <v>0</v>
      </c>
      <c r="F18" s="17">
        <v>0</v>
      </c>
    </row>
    <row r="19" spans="1:6" s="2" customFormat="1" ht="15.75">
      <c r="A19" s="8"/>
      <c r="B19" s="23"/>
      <c r="C19" s="22"/>
      <c r="D19" s="22"/>
      <c r="E19" s="17"/>
      <c r="F19" s="17"/>
    </row>
    <row r="20" spans="1:6" ht="15.75">
      <c r="A20" s="8" t="s">
        <v>16</v>
      </c>
      <c r="B20" s="18">
        <f>B22+B23+B24+B25+B26+B27+B28+B29</f>
        <v>987.3</v>
      </c>
      <c r="C20" s="23">
        <f>C22+C23+C24+C25+C26+C27+C28+C29</f>
        <v>999.5</v>
      </c>
      <c r="D20" s="23">
        <f>D22+D23+D24+D25+D26+D27+D28+D29</f>
        <v>1359.1</v>
      </c>
      <c r="E20" s="18">
        <f>E22+E23+E24+E25+E26+E27+E28+E29</f>
        <v>359.59999999999997</v>
      </c>
      <c r="F20" s="17">
        <f t="shared" si="0"/>
        <v>135.97798899449725</v>
      </c>
    </row>
    <row r="21" spans="1:6" s="1" customFormat="1" ht="15.75">
      <c r="A21" s="9" t="s">
        <v>17</v>
      </c>
      <c r="B21" s="22"/>
      <c r="C21" s="23"/>
      <c r="D21" s="23"/>
      <c r="E21" s="18"/>
      <c r="F21" s="17"/>
    </row>
    <row r="22" spans="1:6" s="1" customFormat="1" ht="31.5">
      <c r="A22" s="9" t="s">
        <v>18</v>
      </c>
      <c r="B22" s="17">
        <v>223.4</v>
      </c>
      <c r="C22" s="22">
        <v>531</v>
      </c>
      <c r="D22" s="22">
        <v>263.39999999999998</v>
      </c>
      <c r="E22" s="17">
        <f t="shared" ref="E22:E29" si="2">D22-C22</f>
        <v>-267.60000000000002</v>
      </c>
      <c r="F22" s="17">
        <f t="shared" ref="F22:F30" si="3">D22/C22*100</f>
        <v>49.604519774011294</v>
      </c>
    </row>
    <row r="23" spans="1:6" s="1" customFormat="1" ht="19.5" customHeight="1">
      <c r="A23" s="9" t="s">
        <v>19</v>
      </c>
      <c r="B23" s="17">
        <v>23.9</v>
      </c>
      <c r="C23" s="22">
        <v>31</v>
      </c>
      <c r="D23" s="22">
        <v>7.7</v>
      </c>
      <c r="E23" s="17">
        <f t="shared" si="2"/>
        <v>-23.3</v>
      </c>
      <c r="F23" s="17">
        <f t="shared" si="3"/>
        <v>24.838709677419356</v>
      </c>
    </row>
    <row r="24" spans="1:6" s="1" customFormat="1" ht="15.75">
      <c r="A24" s="9" t="s">
        <v>20</v>
      </c>
      <c r="B24" s="17">
        <v>0</v>
      </c>
      <c r="C24" s="22">
        <v>0</v>
      </c>
      <c r="D24" s="22">
        <v>0</v>
      </c>
      <c r="E24" s="17">
        <f t="shared" si="2"/>
        <v>0</v>
      </c>
      <c r="F24" s="17">
        <v>0</v>
      </c>
    </row>
    <row r="25" spans="1:6" s="1" customFormat="1" ht="15.75">
      <c r="A25" s="9" t="s">
        <v>21</v>
      </c>
      <c r="B25" s="17">
        <v>474</v>
      </c>
      <c r="C25" s="22">
        <v>360</v>
      </c>
      <c r="D25" s="22">
        <v>819.4</v>
      </c>
      <c r="E25" s="17">
        <f t="shared" si="2"/>
        <v>459.4</v>
      </c>
      <c r="F25" s="17">
        <f t="shared" si="3"/>
        <v>227.61111111111111</v>
      </c>
    </row>
    <row r="26" spans="1:6" s="1" customFormat="1" ht="15.75">
      <c r="A26" s="9" t="s">
        <v>22</v>
      </c>
      <c r="B26" s="17">
        <v>0</v>
      </c>
      <c r="C26" s="22">
        <v>0</v>
      </c>
      <c r="D26" s="22">
        <v>0</v>
      </c>
      <c r="E26" s="17">
        <f t="shared" si="2"/>
        <v>0</v>
      </c>
      <c r="F26" s="17">
        <v>0</v>
      </c>
    </row>
    <row r="27" spans="1:6" s="1" customFormat="1" ht="15.75">
      <c r="A27" s="9" t="s">
        <v>23</v>
      </c>
      <c r="B27" s="17">
        <v>266</v>
      </c>
      <c r="C27" s="22">
        <v>77.5</v>
      </c>
      <c r="D27" s="22">
        <v>268.60000000000002</v>
      </c>
      <c r="E27" s="17">
        <f t="shared" si="2"/>
        <v>191.10000000000002</v>
      </c>
      <c r="F27" s="17">
        <f t="shared" si="3"/>
        <v>346.58064516129036</v>
      </c>
    </row>
    <row r="28" spans="1:6" s="1" customFormat="1" ht="15.75">
      <c r="A28" s="9" t="s">
        <v>24</v>
      </c>
      <c r="B28" s="17">
        <v>0</v>
      </c>
      <c r="C28" s="22">
        <v>0</v>
      </c>
      <c r="D28" s="22">
        <v>0</v>
      </c>
      <c r="E28" s="17">
        <f t="shared" si="2"/>
        <v>0</v>
      </c>
      <c r="F28" s="17">
        <v>0</v>
      </c>
    </row>
    <row r="29" spans="1:6" s="1" customFormat="1" ht="15.75">
      <c r="A29" s="9" t="s">
        <v>25</v>
      </c>
      <c r="B29" s="17">
        <v>0</v>
      </c>
      <c r="C29" s="22">
        <v>0</v>
      </c>
      <c r="D29" s="22">
        <v>0</v>
      </c>
      <c r="E29" s="17">
        <f t="shared" si="2"/>
        <v>0</v>
      </c>
      <c r="F29" s="17">
        <v>0</v>
      </c>
    </row>
    <row r="30" spans="1:6" ht="15.75">
      <c r="A30" s="8" t="s">
        <v>26</v>
      </c>
      <c r="B30" s="18">
        <f>B32+B33+B34+B35+B36+B37+B38</f>
        <v>79012.200000000012</v>
      </c>
      <c r="C30" s="18">
        <f>SUM(C32:C38)</f>
        <v>108799</v>
      </c>
      <c r="D30" s="18">
        <f>SUM(D32:D38)</f>
        <v>87143.10000000002</v>
      </c>
      <c r="E30" s="18">
        <f>E32+E33+E34+E35+E36+E38</f>
        <v>-21655.9</v>
      </c>
      <c r="F30" s="17">
        <f t="shared" si="3"/>
        <v>80.095497201261054</v>
      </c>
    </row>
    <row r="31" spans="1:6" ht="14.1" customHeight="1">
      <c r="A31" s="11" t="s">
        <v>17</v>
      </c>
      <c r="B31" s="17"/>
      <c r="C31" s="17"/>
      <c r="D31" s="22"/>
      <c r="E31" s="17"/>
      <c r="F31" s="17"/>
    </row>
    <row r="32" spans="1:6" ht="15.75">
      <c r="A32" s="9" t="s">
        <v>27</v>
      </c>
      <c r="B32" s="17">
        <v>40158.300000000003</v>
      </c>
      <c r="C32" s="17">
        <v>52511.199999999997</v>
      </c>
      <c r="D32" s="22">
        <v>43759.3</v>
      </c>
      <c r="E32" s="17">
        <f t="shared" ref="E32:E38" si="4">D32-C32</f>
        <v>-8751.8999999999942</v>
      </c>
      <c r="F32" s="17">
        <f t="shared" ref="F32:F39" si="5">D32/C32*100</f>
        <v>83.333269854811931</v>
      </c>
    </row>
    <row r="33" spans="1:6" ht="15.75">
      <c r="A33" s="9" t="s">
        <v>49</v>
      </c>
      <c r="B33" s="17">
        <v>0</v>
      </c>
      <c r="C33" s="17">
        <v>0</v>
      </c>
      <c r="D33" s="22">
        <v>0</v>
      </c>
      <c r="E33" s="17">
        <f t="shared" si="4"/>
        <v>0</v>
      </c>
      <c r="F33" s="17">
        <v>0</v>
      </c>
    </row>
    <row r="34" spans="1:6" ht="30">
      <c r="A34" s="12" t="s">
        <v>28</v>
      </c>
      <c r="B34" s="17">
        <v>30872.799999999999</v>
      </c>
      <c r="C34" s="17">
        <v>38119.300000000003</v>
      </c>
      <c r="D34" s="22">
        <v>30052.3</v>
      </c>
      <c r="E34" s="17">
        <f t="shared" si="4"/>
        <v>-8067.0000000000036</v>
      </c>
      <c r="F34" s="17">
        <f t="shared" si="5"/>
        <v>78.837491769261234</v>
      </c>
    </row>
    <row r="35" spans="1:6" ht="15.75">
      <c r="A35" s="9" t="s">
        <v>29</v>
      </c>
      <c r="B35" s="17">
        <v>7734.6</v>
      </c>
      <c r="C35" s="17">
        <v>16255.4</v>
      </c>
      <c r="D35" s="22">
        <v>12074.8</v>
      </c>
      <c r="E35" s="17">
        <f t="shared" si="4"/>
        <v>-4180.6000000000004</v>
      </c>
      <c r="F35" s="17">
        <f t="shared" si="5"/>
        <v>74.281777132522109</v>
      </c>
    </row>
    <row r="36" spans="1:6" ht="15.75">
      <c r="A36" s="9" t="s">
        <v>30</v>
      </c>
      <c r="B36" s="17">
        <v>838.6</v>
      </c>
      <c r="C36" s="17">
        <v>1916</v>
      </c>
      <c r="D36" s="22">
        <v>1259.5999999999999</v>
      </c>
      <c r="E36" s="17">
        <f t="shared" si="4"/>
        <v>-656.40000000000009</v>
      </c>
      <c r="F36" s="17">
        <f t="shared" si="5"/>
        <v>65.741127348643005</v>
      </c>
    </row>
    <row r="37" spans="1:6" ht="15.75">
      <c r="A37" s="9" t="s">
        <v>51</v>
      </c>
      <c r="B37" s="17">
        <v>-592.1</v>
      </c>
      <c r="C37" s="17">
        <v>-2.9</v>
      </c>
      <c r="D37" s="17">
        <v>-2.9</v>
      </c>
      <c r="E37" s="17">
        <f>D37-C37</f>
        <v>0</v>
      </c>
      <c r="F37" s="17">
        <f>D37/C37*100</f>
        <v>100</v>
      </c>
    </row>
    <row r="38" spans="1:6" ht="15.75">
      <c r="A38" s="8" t="s">
        <v>52</v>
      </c>
      <c r="B38" s="17">
        <v>0</v>
      </c>
      <c r="C38" s="17">
        <v>0</v>
      </c>
      <c r="D38" s="17">
        <v>0</v>
      </c>
      <c r="E38" s="17">
        <f t="shared" si="4"/>
        <v>0</v>
      </c>
      <c r="F38" s="17" t="e">
        <f t="shared" si="5"/>
        <v>#DIV/0!</v>
      </c>
    </row>
    <row r="39" spans="1:6" ht="15.75">
      <c r="A39" s="8" t="s">
        <v>31</v>
      </c>
      <c r="B39" s="23">
        <f>B6+B30</f>
        <v>100941.50000000001</v>
      </c>
      <c r="C39" s="18">
        <f>C6+C30</f>
        <v>137648.29999999999</v>
      </c>
      <c r="D39" s="18">
        <f>D6+D30</f>
        <v>109785.10000000002</v>
      </c>
      <c r="E39" s="18">
        <f>E6+E30</f>
        <v>-27924.300000000003</v>
      </c>
      <c r="F39" s="17">
        <f t="shared" si="5"/>
        <v>79.757686800345539</v>
      </c>
    </row>
    <row r="40" spans="1:6" ht="15.75">
      <c r="A40" s="8" t="s">
        <v>32</v>
      </c>
      <c r="B40" s="23">
        <f>B39-B56</f>
        <v>-8104.9999999999854</v>
      </c>
      <c r="C40" s="18">
        <f>C39-C56</f>
        <v>-5936.5000000000291</v>
      </c>
      <c r="D40" s="18">
        <f>D39-D56</f>
        <v>5682.0000000000291</v>
      </c>
      <c r="E40" s="18"/>
      <c r="F40" s="17"/>
    </row>
    <row r="41" spans="1:6" s="3" customFormat="1" ht="15.75">
      <c r="A41" s="7" t="s">
        <v>33</v>
      </c>
      <c r="B41" s="19"/>
      <c r="C41" s="19"/>
      <c r="D41" s="19"/>
      <c r="E41" s="19"/>
      <c r="F41" s="19"/>
    </row>
    <row r="42" spans="1:6" ht="15.75">
      <c r="A42" s="13" t="s">
        <v>34</v>
      </c>
      <c r="B42" s="22">
        <v>17239.400000000001</v>
      </c>
      <c r="C42" s="22">
        <v>24575.7</v>
      </c>
      <c r="D42" s="22">
        <v>17294.5</v>
      </c>
      <c r="E42" s="17">
        <f>D42-C42</f>
        <v>-7281.2000000000007</v>
      </c>
      <c r="F42" s="17">
        <f>D42/C42*100</f>
        <v>70.372359688635527</v>
      </c>
    </row>
    <row r="43" spans="1:6" ht="15.75">
      <c r="A43" s="13" t="s">
        <v>35</v>
      </c>
      <c r="B43" s="22">
        <v>258</v>
      </c>
      <c r="C43" s="22">
        <v>364</v>
      </c>
      <c r="D43" s="22">
        <v>271.60000000000002</v>
      </c>
      <c r="E43" s="17">
        <f t="shared" ref="E43:E55" si="6">D43-C43</f>
        <v>-92.399999999999977</v>
      </c>
      <c r="F43" s="17">
        <f t="shared" ref="F43:F56" si="7">D43/C43*100</f>
        <v>74.615384615384613</v>
      </c>
    </row>
    <row r="44" spans="1:6" ht="15.75">
      <c r="A44" s="13" t="s">
        <v>36</v>
      </c>
      <c r="B44" s="22">
        <v>2119.3000000000002</v>
      </c>
      <c r="C44" s="22">
        <v>2790.6</v>
      </c>
      <c r="D44" s="22">
        <v>2204.1</v>
      </c>
      <c r="E44" s="17">
        <f t="shared" si="6"/>
        <v>-586.5</v>
      </c>
      <c r="F44" s="17">
        <f t="shared" si="7"/>
        <v>78.983014405504193</v>
      </c>
    </row>
    <row r="45" spans="1:6" ht="15.75">
      <c r="A45" s="13" t="s">
        <v>37</v>
      </c>
      <c r="B45" s="22">
        <v>12087.6</v>
      </c>
      <c r="C45" s="22">
        <v>11111.4</v>
      </c>
      <c r="D45" s="22">
        <v>6225</v>
      </c>
      <c r="E45" s="17">
        <f t="shared" si="6"/>
        <v>-4886.3999999999996</v>
      </c>
      <c r="F45" s="17">
        <f t="shared" si="7"/>
        <v>56.023543387871925</v>
      </c>
    </row>
    <row r="46" spans="1:6" ht="15.75">
      <c r="A46" s="13" t="s">
        <v>38</v>
      </c>
      <c r="B46" s="22">
        <v>1347.6</v>
      </c>
      <c r="C46" s="22">
        <v>2741.9</v>
      </c>
      <c r="D46" s="22">
        <v>1494.7</v>
      </c>
      <c r="E46" s="17">
        <f t="shared" si="6"/>
        <v>-1247.2</v>
      </c>
      <c r="F46" s="17">
        <f t="shared" si="7"/>
        <v>54.513293701447893</v>
      </c>
    </row>
    <row r="47" spans="1:6" ht="15.75">
      <c r="A47" s="13" t="s">
        <v>39</v>
      </c>
      <c r="B47" s="22">
        <v>0</v>
      </c>
      <c r="C47" s="22">
        <v>0</v>
      </c>
      <c r="D47" s="22">
        <v>0</v>
      </c>
      <c r="E47" s="17">
        <f t="shared" si="6"/>
        <v>0</v>
      </c>
      <c r="F47" s="17">
        <v>0</v>
      </c>
    </row>
    <row r="48" spans="1:6" ht="15.75">
      <c r="A48" s="13" t="s">
        <v>40</v>
      </c>
      <c r="B48" s="22">
        <v>39441.9</v>
      </c>
      <c r="C48" s="22">
        <v>53375</v>
      </c>
      <c r="D48" s="22">
        <v>39760.300000000003</v>
      </c>
      <c r="E48" s="17">
        <f t="shared" si="6"/>
        <v>-13614.699999999997</v>
      </c>
      <c r="F48" s="17">
        <f t="shared" si="7"/>
        <v>74.492365339578456</v>
      </c>
    </row>
    <row r="49" spans="1:6" ht="15.75">
      <c r="A49" s="13" t="s">
        <v>41</v>
      </c>
      <c r="B49" s="22">
        <v>24295.5</v>
      </c>
      <c r="C49" s="22">
        <v>32364.400000000001</v>
      </c>
      <c r="D49" s="22">
        <v>24329.3</v>
      </c>
      <c r="E49" s="17">
        <f t="shared" si="6"/>
        <v>-8035.1000000000022</v>
      </c>
      <c r="F49" s="17">
        <f t="shared" si="7"/>
        <v>75.17302962514367</v>
      </c>
    </row>
    <row r="50" spans="1:6" ht="15.75">
      <c r="A50" s="13" t="s">
        <v>42</v>
      </c>
      <c r="B50" s="22">
        <v>0</v>
      </c>
      <c r="C50" s="22">
        <v>0</v>
      </c>
      <c r="D50" s="22">
        <v>0</v>
      </c>
      <c r="E50" s="17">
        <f t="shared" si="6"/>
        <v>0</v>
      </c>
      <c r="F50" s="17">
        <v>0</v>
      </c>
    </row>
    <row r="51" spans="1:6" ht="15.75">
      <c r="A51" s="13" t="s">
        <v>43</v>
      </c>
      <c r="B51" s="22">
        <v>5271.6</v>
      </c>
      <c r="C51" s="22">
        <v>6507.6</v>
      </c>
      <c r="D51" s="22">
        <v>5419.2</v>
      </c>
      <c r="E51" s="17">
        <f t="shared" si="6"/>
        <v>-1088.4000000000005</v>
      </c>
      <c r="F51" s="17">
        <f t="shared" si="7"/>
        <v>83.274940070071906</v>
      </c>
    </row>
    <row r="52" spans="1:6" ht="15.75">
      <c r="A52" s="13" t="s">
        <v>44</v>
      </c>
      <c r="B52" s="22">
        <v>1527.7</v>
      </c>
      <c r="C52" s="22">
        <v>1895</v>
      </c>
      <c r="D52" s="22">
        <v>1213.0999999999999</v>
      </c>
      <c r="E52" s="17">
        <f t="shared" si="6"/>
        <v>-681.90000000000009</v>
      </c>
      <c r="F52" s="17">
        <f t="shared" si="7"/>
        <v>64.015831134564635</v>
      </c>
    </row>
    <row r="53" spans="1:6" ht="15.75">
      <c r="A53" s="13" t="s">
        <v>45</v>
      </c>
      <c r="B53" s="22">
        <v>0</v>
      </c>
      <c r="C53" s="22">
        <v>0</v>
      </c>
      <c r="D53" s="22">
        <v>0</v>
      </c>
      <c r="E53" s="17">
        <f t="shared" si="6"/>
        <v>0</v>
      </c>
      <c r="F53" s="17">
        <v>0</v>
      </c>
    </row>
    <row r="54" spans="1:6" ht="15.75">
      <c r="A54" s="13" t="s">
        <v>46</v>
      </c>
      <c r="B54" s="22">
        <v>0</v>
      </c>
      <c r="C54" s="22">
        <v>10</v>
      </c>
      <c r="D54" s="22">
        <v>4.4000000000000004</v>
      </c>
      <c r="E54" s="17">
        <f t="shared" si="6"/>
        <v>-5.6</v>
      </c>
      <c r="F54" s="17">
        <f t="shared" si="7"/>
        <v>44.000000000000007</v>
      </c>
    </row>
    <row r="55" spans="1:6" ht="15.75">
      <c r="A55" s="13" t="s">
        <v>47</v>
      </c>
      <c r="B55" s="22">
        <v>5457.9</v>
      </c>
      <c r="C55" s="22">
        <v>7849.2</v>
      </c>
      <c r="D55" s="22">
        <v>5886.9</v>
      </c>
      <c r="E55" s="17">
        <f t="shared" si="6"/>
        <v>-1962.3000000000002</v>
      </c>
      <c r="F55" s="17">
        <f t="shared" si="7"/>
        <v>75</v>
      </c>
    </row>
    <row r="56" spans="1:6" ht="15.75">
      <c r="A56" s="8" t="s">
        <v>48</v>
      </c>
      <c r="B56" s="25">
        <f>B42+B43+B44+B45+B46+B47+B48+B49+B50+B51+B52+B53+B54+B55</f>
        <v>109046.5</v>
      </c>
      <c r="C56" s="20">
        <f>C42+C43+C44+C45+C46+C47+C48+C49+C50+C51+C52+C53+C54+C55</f>
        <v>143584.80000000002</v>
      </c>
      <c r="D56" s="20">
        <f>D42+D43+D44+D45+D46+D47+D48+D49+D50+D51+D52+D53+D54+D55</f>
        <v>104103.09999999999</v>
      </c>
      <c r="E56" s="20">
        <f>E42+E43+E44+E45+E46+E47+E48+E49+E50+E51+E52+E53+E54+E55</f>
        <v>-39481.700000000004</v>
      </c>
      <c r="F56" s="17">
        <f t="shared" si="7"/>
        <v>72.502869384503072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01.10.2020 район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Artem</cp:lastModifiedBy>
  <cp:lastPrinted>2020-10-08T11:11:55Z</cp:lastPrinted>
  <dcterms:created xsi:type="dcterms:W3CDTF">2017-06-22T13:06:07Z</dcterms:created>
  <dcterms:modified xsi:type="dcterms:W3CDTF">2020-10-11T16:57:56Z</dcterms:modified>
</cp:coreProperties>
</file>