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8190" tabRatio="919"/>
  </bookViews>
  <sheets>
    <sheet name="01.04.2021 конс " sheetId="27" r:id="rId1"/>
  </sheets>
  <calcPr calcId="124519"/>
</workbook>
</file>

<file path=xl/calcChain.xml><?xml version="1.0" encoding="utf-8"?>
<calcChain xmlns="http://schemas.openxmlformats.org/spreadsheetml/2006/main">
  <c r="E7" i="2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1"/>
  <c r="E32"/>
  <c r="E33"/>
  <c r="E34"/>
  <c r="E35"/>
  <c r="E36"/>
  <c r="E37"/>
  <c r="E38"/>
  <c r="E39"/>
  <c r="E41"/>
  <c r="E42"/>
  <c r="E43"/>
  <c r="E44"/>
  <c r="E45"/>
  <c r="E46"/>
  <c r="E47"/>
  <c r="E48"/>
  <c r="E49"/>
  <c r="E50"/>
  <c r="E51"/>
  <c r="E52"/>
  <c r="E53"/>
  <c r="E54"/>
  <c r="E55"/>
  <c r="E6"/>
  <c r="B29"/>
  <c r="B19"/>
  <c r="B7"/>
  <c r="B6"/>
  <c r="D55"/>
  <c r="C55"/>
  <c r="F55"/>
  <c r="B55"/>
  <c r="F53"/>
  <c r="F51"/>
  <c r="F50"/>
  <c r="F48"/>
  <c r="F47"/>
  <c r="F45"/>
  <c r="F44"/>
  <c r="F43"/>
  <c r="F42"/>
  <c r="F41"/>
  <c r="F37"/>
  <c r="F36"/>
  <c r="F35"/>
  <c r="F34"/>
  <c r="F33"/>
  <c r="F32"/>
  <c r="F31"/>
  <c r="D29"/>
  <c r="F29"/>
  <c r="C29"/>
  <c r="F26"/>
  <c r="F24"/>
  <c r="F19"/>
  <c r="F22"/>
  <c r="F21"/>
  <c r="D19"/>
  <c r="C19"/>
  <c r="F17"/>
  <c r="F15"/>
  <c r="F14"/>
  <c r="F12"/>
  <c r="F11"/>
  <c r="F10"/>
  <c r="F9"/>
  <c r="F8"/>
  <c r="D7"/>
  <c r="F7"/>
  <c r="C7"/>
  <c r="C6"/>
  <c r="C38"/>
  <c r="C39"/>
  <c r="B38"/>
  <c r="B39"/>
  <c r="D6"/>
  <c r="F6"/>
  <c r="D38"/>
  <c r="D39"/>
  <c r="F38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<sst xmlns="http://schemas.openxmlformats.org/spreadsheetml/2006/main" count="58" uniqueCount="57">
  <si>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</si>
  <si>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</si>
  <si>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</si>
  <si>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</si>
  <si>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</si>
  <si>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</si>
  <si>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</si>
  <si>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</si>
  <si>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</si>
  <si>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</si>
  <si>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</si>
  <si>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</si>
  <si>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</si>
  <si>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</si>
  <si>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</si>
  <si>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</si>
  <si>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</si>
  <si>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</si>
  <si>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</si>
  <si>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</si>
  <si>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</si>
  <si>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</si>
  <si>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</si>
  <si>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</si>
  <si>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</si>
  <si>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</si>
  <si>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</si>
  <si>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</si>
  <si>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</si>
  <si>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</si>
  <si>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</si>
  <si>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</si>
  <si>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</si>
  <si>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</si>
  <si>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</si>
  <si>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</si>
  <si>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</si>
  <si>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</si>
  <si>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</si>
  <si>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</si>
  <si>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</si>
  <si>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</si>
  <si>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</si>
  <si>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</si>
  <si>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</si>
  <si>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</si>
  <si>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</si>
  <si>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</si>
  <si>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</si>
  <si>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</si>
  <si>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</si>
  <si>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</si>
  <si>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</si>
  <si>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>факт 01.04.2020</t>
  </si>
  <si>
    <t>план 01.04.2021</t>
  </si>
  <si>
    <t>факт 01.04.2021</t>
  </si>
  <si>
    <t>Сведения об исполнении консолидированного  бюджета муниципального района за 1 квартал 2021 года</t>
  </si>
</sst>
</file>

<file path=xl/styles.xml><?xml version="1.0" encoding="utf-8"?>
<styleSheet xmlns="http://schemas.openxmlformats.org/spreadsheetml/2006/main">
  <numFmts count="1">
    <numFmt numFmtId="173" formatCode="#,##0.0_р_."/>
  </numFmts>
  <fonts count="2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2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24" borderId="8" applyNumberFormat="0" applyAlignment="0" applyProtection="0"/>
    <xf numFmtId="0" fontId="22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8">
    <xf numFmtId="0" fontId="0" fillId="0" borderId="0" xfId="0"/>
    <xf numFmtId="0" fontId="18" fillId="11" borderId="10" xfId="0" applyFont="1" applyFill="1" applyBorder="1" applyAlignment="1">
      <alignment horizontal="justify" vertical="top"/>
    </xf>
    <xf numFmtId="0" fontId="0" fillId="0" borderId="0" xfId="0" applyFont="1"/>
    <xf numFmtId="0" fontId="19" fillId="0" borderId="0" xfId="0" applyFont="1"/>
    <xf numFmtId="0" fontId="0" fillId="0" borderId="0" xfId="0" applyFill="1"/>
    <xf numFmtId="173" fontId="18" fillId="0" borderId="10" xfId="0" applyNumberFormat="1" applyFont="1" applyBorder="1" applyAlignment="1">
      <alignment horizontal="center" vertical="top" wrapText="1"/>
    </xf>
    <xf numFmtId="0" fontId="18" fillId="11" borderId="11" xfId="0" applyFont="1" applyFill="1" applyBorder="1" applyAlignment="1">
      <alignment horizontal="justify" vertical="top"/>
    </xf>
    <xf numFmtId="0" fontId="18" fillId="0" borderId="11" xfId="0" applyFont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1" fillId="0" borderId="11" xfId="0" applyFont="1" applyBorder="1" applyAlignment="1">
      <alignment horizontal="justify" vertical="top"/>
    </xf>
    <xf numFmtId="0" fontId="20" fillId="0" borderId="11" xfId="0" applyFont="1" applyBorder="1" applyAlignment="1">
      <alignment horizontal="left" wrapText="1"/>
    </xf>
    <xf numFmtId="173" fontId="20" fillId="0" borderId="12" xfId="0" applyNumberFormat="1" applyFont="1" applyBorder="1" applyAlignment="1"/>
    <xf numFmtId="173" fontId="18" fillId="0" borderId="12" xfId="0" applyNumberFormat="1" applyFont="1" applyBorder="1" applyAlignment="1"/>
    <xf numFmtId="173" fontId="18" fillId="11" borderId="12" xfId="0" applyNumberFormat="1" applyFont="1" applyFill="1" applyBorder="1" applyAlignment="1"/>
    <xf numFmtId="173" fontId="18" fillId="0" borderId="12" xfId="0" applyNumberFormat="1" applyFont="1" applyBorder="1"/>
    <xf numFmtId="0" fontId="20" fillId="0" borderId="11" xfId="0" applyFont="1" applyBorder="1" applyAlignment="1">
      <alignment horizontal="justify" vertical="top" wrapText="1"/>
    </xf>
    <xf numFmtId="173" fontId="20" fillId="0" borderId="12" xfId="0" applyNumberFormat="1" applyFont="1" applyFill="1" applyBorder="1" applyAlignment="1"/>
    <xf numFmtId="173" fontId="18" fillId="0" borderId="12" xfId="0" applyNumberFormat="1" applyFont="1" applyFill="1" applyBorder="1" applyAlignment="1"/>
    <xf numFmtId="173" fontId="23" fillId="25" borderId="12" xfId="0" applyNumberFormat="1" applyFont="1" applyFill="1" applyBorder="1" applyAlignment="1"/>
    <xf numFmtId="173" fontId="18" fillId="25" borderId="12" xfId="0" applyNumberFormat="1" applyFont="1" applyFill="1" applyBorder="1" applyAlignment="1"/>
    <xf numFmtId="173" fontId="18" fillId="0" borderId="12" xfId="0" applyNumberFormat="1" applyFont="1" applyFill="1" applyBorder="1"/>
    <xf numFmtId="173" fontId="20" fillId="26" borderId="12" xfId="0" applyNumberFormat="1" applyFont="1" applyFill="1" applyBorder="1" applyAlignment="1"/>
    <xf numFmtId="0" fontId="20" fillId="0" borderId="10" xfId="0" applyFont="1" applyBorder="1"/>
    <xf numFmtId="0" fontId="20" fillId="0" borderId="0" xfId="0" applyFont="1"/>
    <xf numFmtId="173" fontId="20" fillId="0" borderId="0" xfId="0" applyNumberFormat="1" applyFont="1" applyAlignment="1"/>
    <xf numFmtId="173" fontId="18" fillId="11" borderId="13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right" wrapText="1"/>
    </xf>
  </cellXfs>
  <cellStyles count="5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Примечание 2" xfId="48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2:G55"/>
  <sheetViews>
    <sheetView tabSelected="1" zoomScale="73" zoomScaleNormal="73" workbookViewId="0">
      <selection activeCell="J9" sqref="J9"/>
    </sheetView>
  </sheetViews>
  <sheetFormatPr defaultRowHeight="15.75"/>
  <cols>
    <col min="1" max="1" width="74" style="23" customWidth="1"/>
    <col min="2" max="2" width="14.140625" style="24" customWidth="1"/>
    <col min="3" max="5" width="14.42578125" style="24" customWidth="1"/>
    <col min="6" max="6" width="12.42578125" style="24" customWidth="1"/>
  </cols>
  <sheetData>
    <row r="2" spans="1:7" ht="15.75" customHeight="1">
      <c r="A2" s="26" t="s">
        <v>56</v>
      </c>
      <c r="B2" s="26"/>
      <c r="C2" s="26"/>
      <c r="D2" s="26"/>
      <c r="E2" s="26"/>
      <c r="F2" s="26"/>
    </row>
    <row r="3" spans="1:7" ht="15" customHeight="1">
      <c r="A3" s="27" t="s">
        <v>0</v>
      </c>
      <c r="B3" s="27"/>
      <c r="C3" s="27"/>
      <c r="D3" s="27"/>
      <c r="E3" s="27"/>
      <c r="F3" s="27"/>
    </row>
    <row r="4" spans="1:7" ht="31.5">
      <c r="A4" s="22"/>
      <c r="B4" s="5" t="s">
        <v>53</v>
      </c>
      <c r="C4" s="5" t="s">
        <v>54</v>
      </c>
      <c r="D4" s="5" t="s">
        <v>55</v>
      </c>
      <c r="E4" s="5" t="s">
        <v>51</v>
      </c>
      <c r="F4" s="5" t="s">
        <v>1</v>
      </c>
    </row>
    <row r="5" spans="1:7">
      <c r="A5" s="1" t="s">
        <v>2</v>
      </c>
      <c r="B5" s="25"/>
      <c r="C5" s="25"/>
      <c r="D5" s="25"/>
      <c r="E5" s="25"/>
      <c r="F5" s="25">
        <v>25</v>
      </c>
    </row>
    <row r="6" spans="1:7" ht="28.35" customHeight="1">
      <c r="A6" s="7" t="s">
        <v>3</v>
      </c>
      <c r="B6" s="14">
        <f>B7+B19</f>
        <v>9457.4999999999982</v>
      </c>
      <c r="C6" s="20">
        <f>C7+C19</f>
        <v>37478.200000000004</v>
      </c>
      <c r="D6" s="20">
        <f>D7+D19</f>
        <v>7902.4000000000015</v>
      </c>
      <c r="E6" s="12">
        <f t="shared" ref="E6:E55" si="0">D6-C6</f>
        <v>-29575.800000000003</v>
      </c>
      <c r="F6" s="12">
        <f>D6/C6*100</f>
        <v>21.085324268508092</v>
      </c>
    </row>
    <row r="7" spans="1:7" ht="23.1" customHeight="1">
      <c r="A7" s="7" t="s">
        <v>4</v>
      </c>
      <c r="B7" s="14">
        <f>B8+B9+B10+B11+B12+B13+B14+B15+B16+B17+B18</f>
        <v>8745.6999999999989</v>
      </c>
      <c r="C7" s="20">
        <f>C8+C9+C10+C11+C12+C13+C14+C15+C16+C17+C18</f>
        <v>36386.100000000006</v>
      </c>
      <c r="D7" s="20">
        <f>D8+D9+D10+D11+D12+D13+D14+D15+D16+D17+D18</f>
        <v>7350.3000000000011</v>
      </c>
      <c r="E7" s="12">
        <f t="shared" si="0"/>
        <v>-29035.800000000003</v>
      </c>
      <c r="F7" s="12">
        <f t="shared" ref="F7:F17" si="1">D7/C7*100</f>
        <v>20.200845927428333</v>
      </c>
      <c r="G7" s="3"/>
    </row>
    <row r="8" spans="1:7" s="2" customFormat="1">
      <c r="A8" s="8" t="s">
        <v>5</v>
      </c>
      <c r="B8" s="16">
        <v>5359.2</v>
      </c>
      <c r="C8" s="16">
        <v>23636.9</v>
      </c>
      <c r="D8" s="16">
        <v>4816.6000000000004</v>
      </c>
      <c r="E8" s="11">
        <f t="shared" si="0"/>
        <v>-18820.300000000003</v>
      </c>
      <c r="F8" s="11">
        <f>D8/C8*100</f>
        <v>20.377460665315674</v>
      </c>
    </row>
    <row r="9" spans="1:7" s="2" customFormat="1">
      <c r="A9" s="8" t="s">
        <v>6</v>
      </c>
      <c r="B9" s="16">
        <v>1539.2</v>
      </c>
      <c r="C9" s="16">
        <v>7066.5</v>
      </c>
      <c r="D9" s="16">
        <v>1584.5</v>
      </c>
      <c r="E9" s="11">
        <f t="shared" si="0"/>
        <v>-5482</v>
      </c>
      <c r="F9" s="11">
        <f t="shared" si="1"/>
        <v>22.422698648553034</v>
      </c>
    </row>
    <row r="10" spans="1:7" s="2" customFormat="1" ht="31.5">
      <c r="A10" s="8" t="s">
        <v>50</v>
      </c>
      <c r="B10" s="16">
        <v>484.4</v>
      </c>
      <c r="C10" s="16">
        <v>2009.7</v>
      </c>
      <c r="D10" s="16">
        <v>361.6</v>
      </c>
      <c r="E10" s="11">
        <f t="shared" si="0"/>
        <v>-1648.1</v>
      </c>
      <c r="F10" s="11">
        <f t="shared" si="1"/>
        <v>17.992735234114544</v>
      </c>
    </row>
    <row r="11" spans="1:7" s="2" customFormat="1" ht="20.100000000000001" customHeight="1">
      <c r="A11" s="8" t="s">
        <v>7</v>
      </c>
      <c r="B11" s="16">
        <v>161.19999999999999</v>
      </c>
      <c r="C11" s="16">
        <v>92</v>
      </c>
      <c r="D11" s="16">
        <v>139.1</v>
      </c>
      <c r="E11" s="11">
        <f t="shared" si="0"/>
        <v>47.099999999999994</v>
      </c>
      <c r="F11" s="11">
        <f t="shared" si="1"/>
        <v>151.19565217391303</v>
      </c>
    </row>
    <row r="12" spans="1:7" s="2" customFormat="1">
      <c r="A12" s="8" t="s">
        <v>8</v>
      </c>
      <c r="B12" s="16">
        <v>0</v>
      </c>
      <c r="C12" s="16">
        <v>0</v>
      </c>
      <c r="D12" s="16">
        <v>185.1</v>
      </c>
      <c r="E12" s="11">
        <f t="shared" si="0"/>
        <v>185.1</v>
      </c>
      <c r="F12" s="11" t="e">
        <f t="shared" si="1"/>
        <v>#DIV/0!</v>
      </c>
    </row>
    <row r="13" spans="1:7" s="2" customFormat="1" ht="31.5">
      <c r="A13" s="8" t="s">
        <v>9</v>
      </c>
      <c r="B13" s="16">
        <v>0</v>
      </c>
      <c r="C13" s="16">
        <v>0</v>
      </c>
      <c r="D13" s="16">
        <v>29.9</v>
      </c>
      <c r="E13" s="11">
        <f t="shared" si="0"/>
        <v>29.9</v>
      </c>
      <c r="F13" s="11">
        <v>0</v>
      </c>
    </row>
    <row r="14" spans="1:7" s="2" customFormat="1">
      <c r="A14" s="8" t="s">
        <v>10</v>
      </c>
      <c r="B14" s="16">
        <v>44.9</v>
      </c>
      <c r="C14" s="16">
        <v>575</v>
      </c>
      <c r="D14" s="16">
        <v>29</v>
      </c>
      <c r="E14" s="11">
        <f t="shared" si="0"/>
        <v>-546</v>
      </c>
      <c r="F14" s="11">
        <f t="shared" si="1"/>
        <v>5.0434782608695654</v>
      </c>
    </row>
    <row r="15" spans="1:7" s="2" customFormat="1">
      <c r="A15" s="8" t="s">
        <v>11</v>
      </c>
      <c r="B15" s="16">
        <v>1077.2</v>
      </c>
      <c r="C15" s="16">
        <v>2705</v>
      </c>
      <c r="D15" s="16">
        <v>174.6</v>
      </c>
      <c r="E15" s="11">
        <f t="shared" si="0"/>
        <v>-2530.4</v>
      </c>
      <c r="F15" s="11">
        <f t="shared" si="1"/>
        <v>6.4547134935304991</v>
      </c>
    </row>
    <row r="16" spans="1:7" s="2" customFormat="1" ht="31.5">
      <c r="A16" s="8" t="s">
        <v>12</v>
      </c>
      <c r="B16" s="16">
        <v>0</v>
      </c>
      <c r="C16" s="16">
        <v>0</v>
      </c>
      <c r="D16" s="16">
        <v>0</v>
      </c>
      <c r="E16" s="11">
        <f t="shared" si="0"/>
        <v>0</v>
      </c>
      <c r="F16" s="11">
        <v>0</v>
      </c>
    </row>
    <row r="17" spans="1:6" s="2" customFormat="1">
      <c r="A17" s="8" t="s">
        <v>13</v>
      </c>
      <c r="B17" s="16">
        <v>79.599999999999994</v>
      </c>
      <c r="C17" s="16">
        <v>301</v>
      </c>
      <c r="D17" s="16">
        <v>29.9</v>
      </c>
      <c r="E17" s="11">
        <f t="shared" si="0"/>
        <v>-271.10000000000002</v>
      </c>
      <c r="F17" s="11">
        <f t="shared" si="1"/>
        <v>9.9335548172757466</v>
      </c>
    </row>
    <row r="18" spans="1:6" s="2" customFormat="1">
      <c r="A18" s="8" t="s">
        <v>14</v>
      </c>
      <c r="B18" s="16">
        <v>0</v>
      </c>
      <c r="C18" s="16">
        <v>0</v>
      </c>
      <c r="D18" s="16">
        <v>0</v>
      </c>
      <c r="E18" s="11">
        <f t="shared" si="0"/>
        <v>0</v>
      </c>
      <c r="F18" s="11">
        <v>0</v>
      </c>
    </row>
    <row r="19" spans="1:6" s="3" customFormat="1">
      <c r="A19" s="7" t="s">
        <v>15</v>
      </c>
      <c r="B19" s="17">
        <f>B21+B22+B23+B24+B25+B26+B27+B28</f>
        <v>711.8</v>
      </c>
      <c r="C19" s="17">
        <f>C21+C22+C23+C24+C25+C26+C27+C28</f>
        <v>1092.0999999999999</v>
      </c>
      <c r="D19" s="17">
        <f>D21+D22+D23+D24+D25+D26+D27+D28</f>
        <v>552.1</v>
      </c>
      <c r="E19" s="11">
        <f t="shared" si="0"/>
        <v>-539.99999999999989</v>
      </c>
      <c r="F19" s="12">
        <f>F21+F22+F23+F24+F25+F26+F27+F28</f>
        <v>549.0207501678434</v>
      </c>
    </row>
    <row r="20" spans="1:6">
      <c r="A20" s="8" t="s">
        <v>16</v>
      </c>
      <c r="B20" s="17"/>
      <c r="C20" s="17"/>
      <c r="D20" s="17"/>
      <c r="E20" s="11">
        <f t="shared" si="0"/>
        <v>0</v>
      </c>
      <c r="F20" s="11"/>
    </row>
    <row r="21" spans="1:6" s="2" customFormat="1" ht="31.5">
      <c r="A21" s="8" t="s">
        <v>17</v>
      </c>
      <c r="B21" s="16">
        <v>167.3</v>
      </c>
      <c r="C21" s="16">
        <v>601</v>
      </c>
      <c r="D21" s="16">
        <v>111.8</v>
      </c>
      <c r="E21" s="11">
        <f t="shared" si="0"/>
        <v>-489.2</v>
      </c>
      <c r="F21" s="11">
        <f>D21/C21*100</f>
        <v>18.602329450915143</v>
      </c>
    </row>
    <row r="22" spans="1:6" s="2" customFormat="1">
      <c r="A22" s="8" t="s">
        <v>18</v>
      </c>
      <c r="B22" s="16">
        <v>5.7</v>
      </c>
      <c r="C22" s="16">
        <v>9</v>
      </c>
      <c r="D22" s="16">
        <v>2.5</v>
      </c>
      <c r="E22" s="11">
        <f t="shared" si="0"/>
        <v>-6.5</v>
      </c>
      <c r="F22" s="11">
        <f>D22/C22*100</f>
        <v>27.777777777777779</v>
      </c>
    </row>
    <row r="23" spans="1:6" s="2" customFormat="1" ht="19.5" customHeight="1">
      <c r="A23" s="8" t="s">
        <v>19</v>
      </c>
      <c r="B23" s="16">
        <v>0</v>
      </c>
      <c r="C23" s="16">
        <v>0</v>
      </c>
      <c r="D23" s="16">
        <v>0</v>
      </c>
      <c r="E23" s="11">
        <f t="shared" si="0"/>
        <v>0</v>
      </c>
      <c r="F23" s="11">
        <v>0</v>
      </c>
    </row>
    <row r="24" spans="1:6" s="2" customFormat="1">
      <c r="A24" s="8" t="s">
        <v>20</v>
      </c>
      <c r="B24" s="16">
        <v>490.9</v>
      </c>
      <c r="C24" s="16">
        <v>395</v>
      </c>
      <c r="D24" s="16">
        <v>0</v>
      </c>
      <c r="E24" s="11">
        <f t="shared" si="0"/>
        <v>-395</v>
      </c>
      <c r="F24" s="11">
        <f t="shared" ref="F24:F29" si="2">D24/C24*100</f>
        <v>0</v>
      </c>
    </row>
    <row r="25" spans="1:6" s="2" customFormat="1">
      <c r="A25" s="8" t="s">
        <v>21</v>
      </c>
      <c r="B25" s="16">
        <v>0</v>
      </c>
      <c r="C25" s="16">
        <v>0</v>
      </c>
      <c r="D25" s="16">
        <v>0</v>
      </c>
      <c r="E25" s="11">
        <f t="shared" si="0"/>
        <v>0</v>
      </c>
      <c r="F25" s="11">
        <v>0</v>
      </c>
    </row>
    <row r="26" spans="1:6" s="2" customFormat="1">
      <c r="A26" s="8" t="s">
        <v>22</v>
      </c>
      <c r="B26" s="16">
        <v>47.9</v>
      </c>
      <c r="C26" s="16">
        <v>87.1</v>
      </c>
      <c r="D26" s="16">
        <v>437.8</v>
      </c>
      <c r="E26" s="11">
        <f t="shared" si="0"/>
        <v>350.70000000000005</v>
      </c>
      <c r="F26" s="11">
        <f t="shared" si="2"/>
        <v>502.64064293915044</v>
      </c>
    </row>
    <row r="27" spans="1:6" s="2" customFormat="1">
      <c r="A27" s="8" t="s">
        <v>23</v>
      </c>
      <c r="B27" s="16">
        <v>0</v>
      </c>
      <c r="C27" s="16">
        <v>0</v>
      </c>
      <c r="D27" s="16">
        <v>0</v>
      </c>
      <c r="E27" s="11">
        <f t="shared" si="0"/>
        <v>0</v>
      </c>
      <c r="F27" s="11">
        <v>0</v>
      </c>
    </row>
    <row r="28" spans="1:6" s="2" customFormat="1">
      <c r="A28" s="8" t="s">
        <v>24</v>
      </c>
      <c r="B28" s="16">
        <v>0</v>
      </c>
      <c r="C28" s="16">
        <v>0</v>
      </c>
      <c r="D28" s="16">
        <v>0</v>
      </c>
      <c r="E28" s="11">
        <f t="shared" si="0"/>
        <v>0</v>
      </c>
      <c r="F28" s="11">
        <v>0</v>
      </c>
    </row>
    <row r="29" spans="1:6" s="3" customFormat="1">
      <c r="A29" s="7" t="s">
        <v>25</v>
      </c>
      <c r="B29" s="12">
        <f>B31+B32+B33+B34+B35+B36</f>
        <v>27875.4</v>
      </c>
      <c r="C29" s="17">
        <f>SUM(C31:C36)</f>
        <v>120764.6</v>
      </c>
      <c r="D29" s="17">
        <f>SUM(D31:D36)</f>
        <v>30564.200000000004</v>
      </c>
      <c r="E29" s="12">
        <f t="shared" si="0"/>
        <v>-90200.4</v>
      </c>
      <c r="F29" s="12">
        <f t="shared" si="2"/>
        <v>25.308906749163253</v>
      </c>
    </row>
    <row r="30" spans="1:6">
      <c r="A30" s="9" t="s">
        <v>16</v>
      </c>
      <c r="B30" s="11"/>
      <c r="C30" s="16"/>
      <c r="D30" s="16"/>
      <c r="E30" s="11"/>
      <c r="F30" s="11"/>
    </row>
    <row r="31" spans="1:6">
      <c r="A31" s="8" t="s">
        <v>26</v>
      </c>
      <c r="B31" s="11">
        <v>14843.1</v>
      </c>
      <c r="C31" s="16">
        <v>52408.6</v>
      </c>
      <c r="D31" s="16">
        <v>14814.1</v>
      </c>
      <c r="E31" s="11">
        <f t="shared" si="0"/>
        <v>-37594.5</v>
      </c>
      <c r="F31" s="11">
        <f t="shared" ref="F31:F37" si="3">D31/C31*100</f>
        <v>28.266544040481907</v>
      </c>
    </row>
    <row r="32" spans="1:6">
      <c r="A32" s="8" t="s">
        <v>49</v>
      </c>
      <c r="B32" s="11">
        <v>0</v>
      </c>
      <c r="C32" s="16">
        <v>0</v>
      </c>
      <c r="D32" s="16">
        <v>0</v>
      </c>
      <c r="E32" s="11">
        <f t="shared" si="0"/>
        <v>0</v>
      </c>
      <c r="F32" s="11" t="e">
        <f t="shared" si="3"/>
        <v>#DIV/0!</v>
      </c>
    </row>
    <row r="33" spans="1:6" ht="31.5">
      <c r="A33" s="15" t="s">
        <v>27</v>
      </c>
      <c r="B33" s="16">
        <v>9495.2000000000007</v>
      </c>
      <c r="C33" s="16">
        <v>41948.5</v>
      </c>
      <c r="D33" s="16">
        <v>10202.700000000001</v>
      </c>
      <c r="E33" s="11">
        <f t="shared" si="0"/>
        <v>-31745.8</v>
      </c>
      <c r="F33" s="11">
        <f t="shared" si="3"/>
        <v>24.321966220484644</v>
      </c>
    </row>
    <row r="34" spans="1:6">
      <c r="A34" s="8" t="s">
        <v>28</v>
      </c>
      <c r="B34" s="16">
        <v>3388.8</v>
      </c>
      <c r="C34" s="16">
        <v>26569.8</v>
      </c>
      <c r="D34" s="16">
        <v>5709.7</v>
      </c>
      <c r="E34" s="11">
        <f t="shared" si="0"/>
        <v>-20860.099999999999</v>
      </c>
      <c r="F34" s="11">
        <f t="shared" si="3"/>
        <v>21.489435373996042</v>
      </c>
    </row>
    <row r="35" spans="1:6" s="2" customFormat="1">
      <c r="A35" s="8" t="s">
        <v>29</v>
      </c>
      <c r="B35" s="16">
        <v>151.19999999999999</v>
      </c>
      <c r="C35" s="16">
        <v>0</v>
      </c>
      <c r="D35" s="16">
        <v>0</v>
      </c>
      <c r="E35" s="11">
        <f t="shared" si="0"/>
        <v>0</v>
      </c>
      <c r="F35" s="11" t="e">
        <f t="shared" si="3"/>
        <v>#DIV/0!</v>
      </c>
    </row>
    <row r="36" spans="1:6" s="2" customFormat="1">
      <c r="A36" s="8" t="s">
        <v>52</v>
      </c>
      <c r="B36" s="11">
        <v>-2.9</v>
      </c>
      <c r="C36" s="16">
        <v>-162.30000000000001</v>
      </c>
      <c r="D36" s="16">
        <v>-162.30000000000001</v>
      </c>
      <c r="E36" s="11">
        <f t="shared" si="0"/>
        <v>0</v>
      </c>
      <c r="F36" s="11">
        <f>D36/C36*100</f>
        <v>100</v>
      </c>
    </row>
    <row r="37" spans="1:6" s="2" customFormat="1">
      <c r="A37" s="8" t="s">
        <v>30</v>
      </c>
      <c r="B37" s="11">
        <v>0</v>
      </c>
      <c r="C37" s="16">
        <v>0</v>
      </c>
      <c r="D37" s="16">
        <v>0</v>
      </c>
      <c r="E37" s="11">
        <f t="shared" si="0"/>
        <v>0</v>
      </c>
      <c r="F37" s="11" t="e">
        <f t="shared" si="3"/>
        <v>#DIV/0!</v>
      </c>
    </row>
    <row r="38" spans="1:6" s="3" customFormat="1">
      <c r="A38" s="7" t="s">
        <v>31</v>
      </c>
      <c r="B38" s="12">
        <f>B6+B29+B37</f>
        <v>37332.9</v>
      </c>
      <c r="C38" s="17">
        <f>C6+C29+C37</f>
        <v>158242.80000000002</v>
      </c>
      <c r="D38" s="17">
        <f>D6+D29+D37</f>
        <v>38466.600000000006</v>
      </c>
      <c r="E38" s="12">
        <f t="shared" si="0"/>
        <v>-119776.20000000001</v>
      </c>
      <c r="F38" s="12">
        <f>D38/C38*100</f>
        <v>24.308594135088612</v>
      </c>
    </row>
    <row r="39" spans="1:6" s="3" customFormat="1">
      <c r="A39" s="7" t="s">
        <v>32</v>
      </c>
      <c r="B39" s="17">
        <f>B38-B55</f>
        <v>2981.8000000000029</v>
      </c>
      <c r="C39" s="17">
        <f>C38-C55</f>
        <v>-1448.1000000000058</v>
      </c>
      <c r="D39" s="17">
        <f>D38-D55</f>
        <v>858.80000000000291</v>
      </c>
      <c r="E39" s="12">
        <f t="shared" si="0"/>
        <v>2306.9000000000087</v>
      </c>
      <c r="F39" s="12"/>
    </row>
    <row r="40" spans="1:6" s="4" customFormat="1">
      <c r="A40" s="6" t="s">
        <v>33</v>
      </c>
      <c r="B40" s="18"/>
      <c r="C40" s="13"/>
      <c r="D40" s="19"/>
      <c r="E40" s="21"/>
      <c r="F40" s="13"/>
    </row>
    <row r="41" spans="1:6">
      <c r="A41" s="10" t="s">
        <v>34</v>
      </c>
      <c r="B41" s="16">
        <v>6807.3</v>
      </c>
      <c r="C41" s="16">
        <v>29693.599999999999</v>
      </c>
      <c r="D41" s="16">
        <v>6369.5</v>
      </c>
      <c r="E41" s="11">
        <f t="shared" si="0"/>
        <v>-23324.1</v>
      </c>
      <c r="F41" s="11">
        <f>D41/C41*100</f>
        <v>21.450750330037451</v>
      </c>
    </row>
    <row r="42" spans="1:6">
      <c r="A42" s="10" t="s">
        <v>35</v>
      </c>
      <c r="B42" s="16">
        <v>80.5</v>
      </c>
      <c r="C42" s="16">
        <v>440.1</v>
      </c>
      <c r="D42" s="16">
        <v>83.4</v>
      </c>
      <c r="E42" s="11">
        <f t="shared" si="0"/>
        <v>-356.70000000000005</v>
      </c>
      <c r="F42" s="11">
        <f t="shared" ref="F42:F55" si="4">D42/C42*100</f>
        <v>18.950238582140422</v>
      </c>
    </row>
    <row r="43" spans="1:6">
      <c r="A43" s="10" t="s">
        <v>36</v>
      </c>
      <c r="B43" s="16">
        <v>723.3</v>
      </c>
      <c r="C43" s="16">
        <v>3286.2</v>
      </c>
      <c r="D43" s="16">
        <v>607.20000000000005</v>
      </c>
      <c r="E43" s="11">
        <f t="shared" si="0"/>
        <v>-2679</v>
      </c>
      <c r="F43" s="11">
        <f t="shared" si="4"/>
        <v>18.47726857768852</v>
      </c>
    </row>
    <row r="44" spans="1:6">
      <c r="A44" s="10" t="s">
        <v>37</v>
      </c>
      <c r="B44" s="16">
        <v>1488.1</v>
      </c>
      <c r="C44" s="16">
        <v>15250.3</v>
      </c>
      <c r="D44" s="16">
        <v>1920.4</v>
      </c>
      <c r="E44" s="11">
        <f t="shared" si="0"/>
        <v>-13329.9</v>
      </c>
      <c r="F44" s="11">
        <f t="shared" si="4"/>
        <v>12.592539163164004</v>
      </c>
    </row>
    <row r="45" spans="1:6">
      <c r="A45" s="10" t="s">
        <v>38</v>
      </c>
      <c r="B45" s="16">
        <v>2326.1999999999998</v>
      </c>
      <c r="C45" s="16">
        <v>16028.6</v>
      </c>
      <c r="D45" s="16">
        <v>3599.5</v>
      </c>
      <c r="E45" s="11">
        <f t="shared" si="0"/>
        <v>-12429.1</v>
      </c>
      <c r="F45" s="11">
        <f t="shared" si="4"/>
        <v>22.456733588710179</v>
      </c>
    </row>
    <row r="46" spans="1:6">
      <c r="A46" s="10" t="s">
        <v>39</v>
      </c>
      <c r="B46" s="16">
        <v>0</v>
      </c>
      <c r="C46" s="16">
        <v>0</v>
      </c>
      <c r="D46" s="16">
        <v>0</v>
      </c>
      <c r="E46" s="11">
        <f t="shared" si="0"/>
        <v>0</v>
      </c>
      <c r="F46" s="11">
        <v>0</v>
      </c>
    </row>
    <row r="47" spans="1:6">
      <c r="A47" s="10" t="s">
        <v>40</v>
      </c>
      <c r="B47" s="16">
        <v>12024.5</v>
      </c>
      <c r="C47" s="16">
        <v>54211.4</v>
      </c>
      <c r="D47" s="16">
        <v>13717.9</v>
      </c>
      <c r="E47" s="11">
        <f t="shared" si="0"/>
        <v>-40493.5</v>
      </c>
      <c r="F47" s="11">
        <f t="shared" si="4"/>
        <v>25.304456258277781</v>
      </c>
    </row>
    <row r="48" spans="1:6">
      <c r="A48" s="10" t="s">
        <v>41</v>
      </c>
      <c r="B48" s="16">
        <v>8716.5</v>
      </c>
      <c r="C48" s="16">
        <v>31434</v>
      </c>
      <c r="D48" s="16">
        <v>9270.7000000000007</v>
      </c>
      <c r="E48" s="11">
        <f t="shared" si="0"/>
        <v>-22163.3</v>
      </c>
      <c r="F48" s="11">
        <f t="shared" si="4"/>
        <v>29.492587643952412</v>
      </c>
    </row>
    <row r="49" spans="1:6">
      <c r="A49" s="10" t="s">
        <v>42</v>
      </c>
      <c r="B49" s="16">
        <v>0</v>
      </c>
      <c r="C49" s="16">
        <v>0</v>
      </c>
      <c r="D49" s="16">
        <v>0</v>
      </c>
      <c r="E49" s="11">
        <f t="shared" si="0"/>
        <v>0</v>
      </c>
      <c r="F49" s="11">
        <v>0</v>
      </c>
    </row>
    <row r="50" spans="1:6">
      <c r="A50" s="10" t="s">
        <v>43</v>
      </c>
      <c r="B50" s="16">
        <v>1784.1</v>
      </c>
      <c r="C50" s="16">
        <v>7406.5</v>
      </c>
      <c r="D50" s="16">
        <v>1594.1</v>
      </c>
      <c r="E50" s="11">
        <f t="shared" si="0"/>
        <v>-5812.4</v>
      </c>
      <c r="F50" s="11">
        <f t="shared" si="4"/>
        <v>21.522986565854314</v>
      </c>
    </row>
    <row r="51" spans="1:6">
      <c r="A51" s="10" t="s">
        <v>44</v>
      </c>
      <c r="B51" s="16">
        <v>400.6</v>
      </c>
      <c r="C51" s="16">
        <v>1930.2</v>
      </c>
      <c r="D51" s="16">
        <v>439.6</v>
      </c>
      <c r="E51" s="11">
        <f t="shared" si="0"/>
        <v>-1490.6</v>
      </c>
      <c r="F51" s="11">
        <f t="shared" si="4"/>
        <v>22.7748419852865</v>
      </c>
    </row>
    <row r="52" spans="1:6">
      <c r="A52" s="10" t="s">
        <v>45</v>
      </c>
      <c r="B52" s="16">
        <v>0</v>
      </c>
      <c r="C52" s="16">
        <v>0</v>
      </c>
      <c r="D52" s="16">
        <v>0</v>
      </c>
      <c r="E52" s="11">
        <f t="shared" si="0"/>
        <v>0</v>
      </c>
      <c r="F52" s="11">
        <v>0</v>
      </c>
    </row>
    <row r="53" spans="1:6">
      <c r="A53" s="10" t="s">
        <v>46</v>
      </c>
      <c r="B53" s="16">
        <v>0</v>
      </c>
      <c r="C53" s="16">
        <v>10</v>
      </c>
      <c r="D53" s="16">
        <v>5.5</v>
      </c>
      <c r="E53" s="11">
        <f t="shared" si="0"/>
        <v>-4.5</v>
      </c>
      <c r="F53" s="11">
        <f t="shared" si="4"/>
        <v>55.000000000000007</v>
      </c>
    </row>
    <row r="54" spans="1:6">
      <c r="A54" s="10" t="s">
        <v>47</v>
      </c>
      <c r="B54" s="16">
        <v>0</v>
      </c>
      <c r="C54" s="16">
        <v>0</v>
      </c>
      <c r="D54" s="16">
        <v>0</v>
      </c>
      <c r="E54" s="11">
        <f t="shared" si="0"/>
        <v>0</v>
      </c>
      <c r="F54" s="11">
        <v>0</v>
      </c>
    </row>
    <row r="55" spans="1:6" s="3" customFormat="1">
      <c r="A55" s="7" t="s">
        <v>48</v>
      </c>
      <c r="B55" s="14">
        <f>B41+B42+B43+B44+B45+B46+B47+B48+B49+B50+B51+B52+B53+B54</f>
        <v>34351.1</v>
      </c>
      <c r="C55" s="14">
        <f>C41+C42+C43+C44+C45+C46+C47+C48+C49+C50+C51+C52+C53+C54</f>
        <v>159690.90000000002</v>
      </c>
      <c r="D55" s="14">
        <f>D41+D42+D43+D44+D45+D46+D47+D48+D49+D50+D51+D52+D53+D54</f>
        <v>37607.800000000003</v>
      </c>
      <c r="E55" s="12">
        <f t="shared" si="0"/>
        <v>-122083.10000000002</v>
      </c>
      <c r="F55" s="12">
        <f t="shared" si="4"/>
        <v>23.550371373697558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01.04.2021 конс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2021-04-09T07:11:37Z</cp:lastPrinted>
  <dcterms:created xsi:type="dcterms:W3CDTF">2017-06-22T13:06:07Z</dcterms:created>
  <dcterms:modified xsi:type="dcterms:W3CDTF">2021-04-12T06:08:29Z</dcterms:modified>
</cp:coreProperties>
</file>