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04.2019 консол " sheetId="6" r:id="rId1"/>
  </sheets>
  <calcPr calcId="124519"/>
</workbook>
</file>

<file path=xl/calcChain.xml><?xml version="1.0" encoding="utf-8"?>
<calcChain xmlns="http://schemas.openxmlformats.org/spreadsheetml/2006/main">
  <c r="F54" i="6"/>
  <c r="B54"/>
  <c r="B29"/>
  <c r="B19"/>
  <c r="B7"/>
  <c r="B6"/>
  <c r="B37"/>
  <c r="B38"/>
  <c r="D54"/>
  <c r="C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40"/>
  <c r="E40"/>
  <c r="E54"/>
  <c r="F36"/>
  <c r="E36"/>
  <c r="F35"/>
  <c r="E35"/>
  <c r="F34"/>
  <c r="E34"/>
  <c r="F33"/>
  <c r="E33"/>
  <c r="F32"/>
  <c r="E32"/>
  <c r="F31"/>
  <c r="E31"/>
  <c r="E29"/>
  <c r="D29"/>
  <c r="C29"/>
  <c r="F28"/>
  <c r="E28"/>
  <c r="F27"/>
  <c r="E27"/>
  <c r="F26"/>
  <c r="E26"/>
  <c r="F25"/>
  <c r="E25"/>
  <c r="F24"/>
  <c r="E24"/>
  <c r="F23"/>
  <c r="E23"/>
  <c r="F22"/>
  <c r="E22"/>
  <c r="F21"/>
  <c r="E21"/>
  <c r="F19"/>
  <c r="E19"/>
  <c r="D19"/>
  <c r="C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E7"/>
  <c r="E6"/>
  <c r="F8"/>
  <c r="E8"/>
  <c r="D7"/>
  <c r="F7"/>
  <c r="C7"/>
  <c r="C6"/>
  <c r="E37"/>
  <c r="E38"/>
  <c r="C37"/>
  <c r="C38"/>
  <c r="F29"/>
  <c r="D6"/>
  <c r="D37"/>
  <c r="F6"/>
  <c r="D38"/>
  <c r="F38"/>
  <c r="F37"/>
</calcChain>
</file>

<file path=xl/sharedStrings.xml><?xml version="1.0" encoding="utf-8"?>
<sst xmlns="http://schemas.openxmlformats.org/spreadsheetml/2006/main" count="57" uniqueCount="56">
  <si>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</si>
  <si>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</si>
  <si>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</si>
  <si>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</si>
  <si>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</si>
  <si>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</si>
  <si>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</si>
  <si>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</si>
  <si>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</si>
  <si>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</si>
  <si>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</si>
  <si>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</si>
  <si>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</si>
  <si>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</si>
  <si>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</si>
  <si>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</si>
  <si>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</si>
  <si>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</si>
  <si>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</si>
  <si>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</si>
  <si>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</si>
  <si>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</si>
  <si>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</si>
  <si>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</si>
  <si>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</si>
  <si>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</si>
  <si>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</si>
  <si>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</si>
  <si>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</si>
  <si>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</si>
  <si>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Прочие безвозмездные поступления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</si>
  <si>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</si>
  <si>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</si>
  <si>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</si>
  <si>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</si>
  <si>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</si>
  <si>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</si>
  <si>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</si>
  <si>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</si>
  <si>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</si>
  <si>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</si>
  <si>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</si>
  <si>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</si>
  <si>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</si>
  <si>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</si>
  <si>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</si>
  <si>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</si>
  <si>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</si>
  <si>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</si>
  <si>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</si>
  <si>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</si>
  <si>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</si>
  <si>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план 01.04.2019</t>
  </si>
  <si>
    <t>факт 01.04.2019</t>
  </si>
  <si>
    <t>факт 01.04.2018</t>
  </si>
  <si>
    <t>Сведения об исполнении консолидированного  бюджета Поддорского муниципального района на 01.04 2019 г</t>
  </si>
</sst>
</file>

<file path=xl/styles.xml><?xml version="1.0" encoding="utf-8"?>
<styleSheet xmlns="http://schemas.openxmlformats.org/spreadsheetml/2006/main">
  <numFmts count="1">
    <numFmt numFmtId="165" formatCode="#,##0.0_р_."/>
  </numFmts>
  <fonts count="25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4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4" fillId="24" borderId="8" applyNumberFormat="0" applyAlignment="0" applyProtection="0"/>
    <xf numFmtId="0" fontId="24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3">
    <xf numFmtId="0" fontId="0" fillId="0" borderId="0" xfId="0"/>
    <xf numFmtId="0" fontId="19" fillId="0" borderId="10" xfId="0" applyFont="1" applyBorder="1"/>
    <xf numFmtId="0" fontId="20" fillId="11" borderId="10" xfId="0" applyFont="1" applyFill="1" applyBorder="1" applyAlignment="1">
      <alignment horizontal="justify" vertical="top"/>
    </xf>
    <xf numFmtId="0" fontId="0" fillId="0" borderId="0" xfId="0" applyFont="1"/>
    <xf numFmtId="0" fontId="21" fillId="0" borderId="0" xfId="0" applyFont="1"/>
    <xf numFmtId="0" fontId="0" fillId="0" borderId="0" xfId="0" applyFill="1"/>
    <xf numFmtId="165" fontId="20" fillId="0" borderId="10" xfId="0" applyNumberFormat="1" applyFont="1" applyBorder="1" applyAlignment="1">
      <alignment horizontal="center" vertical="top" wrapText="1"/>
    </xf>
    <xf numFmtId="165" fontId="0" fillId="0" borderId="0" xfId="0" applyNumberFormat="1" applyAlignment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left" wrapText="1"/>
    </xf>
    <xf numFmtId="165" fontId="21" fillId="0" borderId="12" xfId="0" applyNumberFormat="1" applyFont="1" applyBorder="1"/>
    <xf numFmtId="165" fontId="22" fillId="0" borderId="12" xfId="0" applyNumberFormat="1" applyFont="1" applyBorder="1" applyAlignment="1"/>
    <xf numFmtId="165" fontId="20" fillId="0" borderId="12" xfId="0" applyNumberFormat="1" applyFont="1" applyBorder="1" applyAlignment="1"/>
    <xf numFmtId="165" fontId="22" fillId="0" borderId="12" xfId="0" applyNumberFormat="1" applyFont="1" applyBorder="1" applyAlignment="1">
      <alignment wrapText="1"/>
    </xf>
    <xf numFmtId="165" fontId="20" fillId="11" borderId="12" xfId="0" applyNumberFormat="1" applyFont="1" applyFill="1" applyBorder="1" applyAlignment="1"/>
    <xf numFmtId="165" fontId="20" fillId="0" borderId="12" xfId="0" applyNumberFormat="1" applyFont="1" applyBorder="1"/>
    <xf numFmtId="0" fontId="22" fillId="0" borderId="11" xfId="0" applyFont="1" applyBorder="1" applyAlignment="1">
      <alignment horizontal="justify" vertical="top" wrapText="1"/>
    </xf>
    <xf numFmtId="165" fontId="19" fillId="11" borderId="13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2:G54"/>
  <sheetViews>
    <sheetView tabSelected="1" zoomScale="73" zoomScaleNormal="73" workbookViewId="0">
      <selection activeCell="J12" sqref="J12"/>
    </sheetView>
  </sheetViews>
  <sheetFormatPr defaultRowHeight="12.75"/>
  <cols>
    <col min="1" max="1" width="74" customWidth="1"/>
    <col min="2" max="2" width="14.140625" style="7" customWidth="1"/>
    <col min="3" max="5" width="14.42578125" style="7" customWidth="1"/>
    <col min="6" max="6" width="12.42578125" style="7" customWidth="1"/>
  </cols>
  <sheetData>
    <row r="2" spans="1:7" ht="15.75" customHeight="1">
      <c r="A2" s="21" t="s">
        <v>55</v>
      </c>
      <c r="B2" s="21"/>
      <c r="C2" s="21"/>
      <c r="D2" s="21"/>
      <c r="E2" s="21"/>
      <c r="F2" s="21"/>
    </row>
    <row r="3" spans="1:7" ht="15" customHeight="1">
      <c r="A3" s="22" t="s">
        <v>0</v>
      </c>
      <c r="B3" s="22"/>
      <c r="C3" s="22"/>
      <c r="D3" s="22"/>
      <c r="E3" s="22"/>
      <c r="F3" s="22"/>
    </row>
    <row r="4" spans="1:7" ht="31.5">
      <c r="A4" s="1"/>
      <c r="B4" s="6" t="s">
        <v>54</v>
      </c>
      <c r="C4" s="6" t="s">
        <v>52</v>
      </c>
      <c r="D4" s="6" t="s">
        <v>53</v>
      </c>
      <c r="E4" s="6" t="s">
        <v>51</v>
      </c>
      <c r="F4" s="6" t="s">
        <v>1</v>
      </c>
    </row>
    <row r="5" spans="1:7" ht="15.75">
      <c r="A5" s="2" t="s">
        <v>2</v>
      </c>
      <c r="B5" s="20"/>
      <c r="C5" s="20"/>
      <c r="D5" s="20"/>
      <c r="E5" s="20"/>
      <c r="F5" s="20"/>
    </row>
    <row r="6" spans="1:7" ht="28.35" customHeight="1">
      <c r="A6" s="9" t="s">
        <v>3</v>
      </c>
      <c r="B6" s="13">
        <f>B7+B19</f>
        <v>8048.9000000000015</v>
      </c>
      <c r="C6" s="13">
        <f>C7+C19</f>
        <v>35989.199999999997</v>
      </c>
      <c r="D6" s="13">
        <f>D7+D19</f>
        <v>7784.8</v>
      </c>
      <c r="E6" s="13">
        <f>E7+E19</f>
        <v>-28204.400000000005</v>
      </c>
      <c r="F6" s="14">
        <f>D6/C6*100</f>
        <v>21.630933724561814</v>
      </c>
    </row>
    <row r="7" spans="1:7" ht="23.1" customHeight="1">
      <c r="A7" s="9" t="s">
        <v>4</v>
      </c>
      <c r="B7" s="13">
        <f>B8+B9+B10+B11+B12+B13+B14+B15+B16+B17+B18</f>
        <v>7689.8000000000011</v>
      </c>
      <c r="C7" s="13">
        <f>C8+C9+C10+C11+C12+C13+C14+C15+C16+C17+C18</f>
        <v>34592.1</v>
      </c>
      <c r="D7" s="13">
        <f>D8+D9+D10+D11+D12+D13+D14+D15+D16+D17+D18</f>
        <v>7650.4000000000005</v>
      </c>
      <c r="E7" s="13">
        <f>E8+E9+E10+E11+E12+E13+E14+E15+E16+E17+E18</f>
        <v>-26941.700000000004</v>
      </c>
      <c r="F7" s="14">
        <f>D7/C7*100</f>
        <v>22.116032273264707</v>
      </c>
      <c r="G7" s="4"/>
    </row>
    <row r="8" spans="1:7" s="3" customFormat="1" ht="15.75">
      <c r="A8" s="10" t="s">
        <v>5</v>
      </c>
      <c r="B8" s="14">
        <v>5303.1</v>
      </c>
      <c r="C8" s="14">
        <v>22145</v>
      </c>
      <c r="D8" s="14">
        <v>5025.5</v>
      </c>
      <c r="E8" s="14">
        <f>D8-C8</f>
        <v>-17119.5</v>
      </c>
      <c r="F8" s="14">
        <f>D8/C8*100</f>
        <v>22.693610295777827</v>
      </c>
    </row>
    <row r="9" spans="1:7" s="3" customFormat="1" ht="15.75">
      <c r="A9" s="10" t="s">
        <v>6</v>
      </c>
      <c r="B9" s="14">
        <v>1729.1</v>
      </c>
      <c r="C9" s="14">
        <v>7316.1</v>
      </c>
      <c r="D9" s="14">
        <v>1975.4</v>
      </c>
      <c r="E9" s="14">
        <f t="shared" ref="E9:E18" si="0">D9-C9</f>
        <v>-5340.7000000000007</v>
      </c>
      <c r="F9" s="14">
        <f t="shared" ref="F9:F18" si="1">D9/C9*100</f>
        <v>27.000724429682482</v>
      </c>
    </row>
    <row r="10" spans="1:7" s="3" customFormat="1" ht="31.5">
      <c r="A10" s="10" t="s">
        <v>50</v>
      </c>
      <c r="B10" s="14">
        <v>202.3</v>
      </c>
      <c r="C10" s="14">
        <v>900</v>
      </c>
      <c r="D10" s="14">
        <v>191.1</v>
      </c>
      <c r="E10" s="14">
        <f t="shared" si="0"/>
        <v>-708.9</v>
      </c>
      <c r="F10" s="14">
        <f t="shared" si="1"/>
        <v>21.233333333333331</v>
      </c>
    </row>
    <row r="11" spans="1:7" s="3" customFormat="1" ht="20.100000000000001" customHeight="1">
      <c r="A11" s="10" t="s">
        <v>7</v>
      </c>
      <c r="B11" s="14">
        <v>133</v>
      </c>
      <c r="C11" s="14">
        <v>450</v>
      </c>
      <c r="D11" s="14">
        <v>85.8</v>
      </c>
      <c r="E11" s="14">
        <f t="shared" si="0"/>
        <v>-364.2</v>
      </c>
      <c r="F11" s="14">
        <f t="shared" si="1"/>
        <v>19.066666666666666</v>
      </c>
    </row>
    <row r="12" spans="1:7" s="3" customFormat="1" ht="15.75">
      <c r="A12" s="10" t="s">
        <v>8</v>
      </c>
      <c r="B12" s="14">
        <v>0</v>
      </c>
      <c r="C12" s="14">
        <v>15</v>
      </c>
      <c r="D12" s="14">
        <v>0</v>
      </c>
      <c r="E12" s="14">
        <f t="shared" si="0"/>
        <v>-15</v>
      </c>
      <c r="F12" s="14">
        <f t="shared" si="1"/>
        <v>0</v>
      </c>
    </row>
    <row r="13" spans="1:7" s="3" customFormat="1" ht="31.5">
      <c r="A13" s="10" t="s">
        <v>9</v>
      </c>
      <c r="B13" s="14">
        <v>0</v>
      </c>
      <c r="C13" s="14">
        <v>0</v>
      </c>
      <c r="D13" s="14">
        <v>7</v>
      </c>
      <c r="E13" s="14">
        <f t="shared" si="0"/>
        <v>7</v>
      </c>
      <c r="F13" s="14" t="e">
        <f t="shared" si="1"/>
        <v>#DIV/0!</v>
      </c>
    </row>
    <row r="14" spans="1:7" s="3" customFormat="1" ht="15.75">
      <c r="A14" s="10" t="s">
        <v>10</v>
      </c>
      <c r="B14" s="14">
        <v>9.9</v>
      </c>
      <c r="C14" s="14">
        <v>314</v>
      </c>
      <c r="D14" s="14">
        <v>15.1</v>
      </c>
      <c r="E14" s="14">
        <f t="shared" si="0"/>
        <v>-298.89999999999998</v>
      </c>
      <c r="F14" s="14">
        <f t="shared" si="1"/>
        <v>4.8089171974522289</v>
      </c>
    </row>
    <row r="15" spans="1:7" s="3" customFormat="1" ht="15.75">
      <c r="A15" s="10" t="s">
        <v>11</v>
      </c>
      <c r="B15" s="14">
        <v>239.1</v>
      </c>
      <c r="C15" s="14">
        <v>3238</v>
      </c>
      <c r="D15" s="14">
        <v>309.7</v>
      </c>
      <c r="E15" s="14">
        <f t="shared" si="0"/>
        <v>-2928.3</v>
      </c>
      <c r="F15" s="14">
        <f t="shared" si="1"/>
        <v>9.5645460160592961</v>
      </c>
    </row>
    <row r="16" spans="1:7" s="3" customFormat="1" ht="31.5">
      <c r="A16" s="10" t="s">
        <v>12</v>
      </c>
      <c r="B16" s="14">
        <v>0</v>
      </c>
      <c r="C16" s="14">
        <v>0</v>
      </c>
      <c r="D16" s="14">
        <v>0</v>
      </c>
      <c r="E16" s="14">
        <f t="shared" si="0"/>
        <v>0</v>
      </c>
      <c r="F16" s="14" t="e">
        <f t="shared" si="1"/>
        <v>#DIV/0!</v>
      </c>
    </row>
    <row r="17" spans="1:6" s="3" customFormat="1" ht="15.75">
      <c r="A17" s="10" t="s">
        <v>13</v>
      </c>
      <c r="B17" s="14">
        <v>73.2</v>
      </c>
      <c r="C17" s="14">
        <v>214</v>
      </c>
      <c r="D17" s="14">
        <v>40.799999999999997</v>
      </c>
      <c r="E17" s="14">
        <f t="shared" si="0"/>
        <v>-173.2</v>
      </c>
      <c r="F17" s="14">
        <f t="shared" si="1"/>
        <v>19.065420560747661</v>
      </c>
    </row>
    <row r="18" spans="1:6" s="3" customFormat="1" ht="15.75">
      <c r="A18" s="10" t="s">
        <v>14</v>
      </c>
      <c r="B18" s="14">
        <v>0.1</v>
      </c>
      <c r="C18" s="14">
        <v>0</v>
      </c>
      <c r="D18" s="14">
        <v>0</v>
      </c>
      <c r="E18" s="14">
        <f t="shared" si="0"/>
        <v>0</v>
      </c>
      <c r="F18" s="14" t="e">
        <f t="shared" si="1"/>
        <v>#DIV/0!</v>
      </c>
    </row>
    <row r="19" spans="1:6" s="4" customFormat="1" ht="15.75">
      <c r="A19" s="9" t="s">
        <v>15</v>
      </c>
      <c r="B19" s="15">
        <f>B21+B22+B23+B24+B25+B26+B27+B28</f>
        <v>359.1</v>
      </c>
      <c r="C19" s="15">
        <f>C21+C22+C23+C24+C25+C26+C27+C28</f>
        <v>1397.1</v>
      </c>
      <c r="D19" s="15">
        <f>D21+D22+D23+D24+D25+D26+D27+D28</f>
        <v>134.4</v>
      </c>
      <c r="E19" s="15">
        <f>E21+E22+E23+E24+E25+E26+E27+E28</f>
        <v>-1262.7</v>
      </c>
      <c r="F19" s="15" t="e">
        <f>F21+F22+F23+F24+F25+F26+F27+F28</f>
        <v>#DIV/0!</v>
      </c>
    </row>
    <row r="20" spans="1:6" ht="15.75">
      <c r="A20" s="10" t="s">
        <v>16</v>
      </c>
      <c r="B20" s="15"/>
      <c r="C20" s="15"/>
      <c r="D20" s="15"/>
      <c r="E20" s="15"/>
      <c r="F20" s="14"/>
    </row>
    <row r="21" spans="1:6" s="3" customFormat="1" ht="31.5">
      <c r="A21" s="10" t="s">
        <v>17</v>
      </c>
      <c r="B21" s="14">
        <v>75.2</v>
      </c>
      <c r="C21" s="14">
        <v>560</v>
      </c>
      <c r="D21" s="14">
        <v>65.7</v>
      </c>
      <c r="E21" s="14">
        <f>D21-C21</f>
        <v>-494.3</v>
      </c>
      <c r="F21" s="14">
        <f>D21/C21*100</f>
        <v>11.732142857142858</v>
      </c>
    </row>
    <row r="22" spans="1:6" s="3" customFormat="1" ht="15.75">
      <c r="A22" s="10" t="s">
        <v>18</v>
      </c>
      <c r="B22" s="14">
        <v>2.5</v>
      </c>
      <c r="C22" s="14">
        <v>7</v>
      </c>
      <c r="D22" s="14">
        <v>16.100000000000001</v>
      </c>
      <c r="E22" s="14">
        <f>D22-C22</f>
        <v>9.1000000000000014</v>
      </c>
      <c r="F22" s="14">
        <f>D22/C22*100</f>
        <v>230.00000000000003</v>
      </c>
    </row>
    <row r="23" spans="1:6" s="3" customFormat="1" ht="19.5" customHeight="1">
      <c r="A23" s="10" t="s">
        <v>19</v>
      </c>
      <c r="B23" s="14">
        <v>4</v>
      </c>
      <c r="C23" s="14">
        <v>0</v>
      </c>
      <c r="D23" s="14">
        <v>0</v>
      </c>
      <c r="E23" s="14">
        <f t="shared" ref="E23:E28" si="2">D23-C23</f>
        <v>0</v>
      </c>
      <c r="F23" s="14" t="e">
        <f t="shared" ref="F23:F29" si="3">D23/C23*100</f>
        <v>#DIV/0!</v>
      </c>
    </row>
    <row r="24" spans="1:6" s="3" customFormat="1" ht="15.75">
      <c r="A24" s="10" t="s">
        <v>20</v>
      </c>
      <c r="B24" s="14">
        <v>222.4</v>
      </c>
      <c r="C24" s="14">
        <v>755</v>
      </c>
      <c r="D24" s="14">
        <v>5.2</v>
      </c>
      <c r="E24" s="14">
        <f t="shared" si="2"/>
        <v>-749.8</v>
      </c>
      <c r="F24" s="14">
        <f t="shared" si="3"/>
        <v>0.6887417218543046</v>
      </c>
    </row>
    <row r="25" spans="1:6" s="3" customFormat="1" ht="15.75">
      <c r="A25" s="10" t="s">
        <v>21</v>
      </c>
      <c r="B25" s="14">
        <v>0</v>
      </c>
      <c r="C25" s="14">
        <v>0</v>
      </c>
      <c r="D25" s="14">
        <v>0</v>
      </c>
      <c r="E25" s="14">
        <f t="shared" si="2"/>
        <v>0</v>
      </c>
      <c r="F25" s="14" t="e">
        <f t="shared" si="3"/>
        <v>#DIV/0!</v>
      </c>
    </row>
    <row r="26" spans="1:6" s="3" customFormat="1" ht="15.75">
      <c r="A26" s="10" t="s">
        <v>22</v>
      </c>
      <c r="B26" s="14">
        <v>55</v>
      </c>
      <c r="C26" s="14">
        <v>75.099999999999994</v>
      </c>
      <c r="D26" s="14">
        <v>47.2</v>
      </c>
      <c r="E26" s="14">
        <f t="shared" si="2"/>
        <v>-27.899999999999991</v>
      </c>
      <c r="F26" s="14">
        <f t="shared" si="3"/>
        <v>62.849533954727043</v>
      </c>
    </row>
    <row r="27" spans="1:6" s="3" customFormat="1" ht="15.75">
      <c r="A27" s="10" t="s">
        <v>23</v>
      </c>
      <c r="B27" s="14">
        <v>0</v>
      </c>
      <c r="C27" s="14">
        <v>0</v>
      </c>
      <c r="D27" s="14">
        <v>0</v>
      </c>
      <c r="E27" s="14">
        <f t="shared" si="2"/>
        <v>0</v>
      </c>
      <c r="F27" s="14" t="e">
        <f t="shared" si="3"/>
        <v>#DIV/0!</v>
      </c>
    </row>
    <row r="28" spans="1:6" s="3" customFormat="1" ht="15.75">
      <c r="A28" s="10" t="s">
        <v>24</v>
      </c>
      <c r="B28" s="14">
        <v>0</v>
      </c>
      <c r="C28" s="14">
        <v>0</v>
      </c>
      <c r="D28" s="14">
        <v>0.2</v>
      </c>
      <c r="E28" s="14">
        <f t="shared" si="2"/>
        <v>0.2</v>
      </c>
      <c r="F28" s="14" t="e">
        <f t="shared" si="3"/>
        <v>#DIV/0!</v>
      </c>
    </row>
    <row r="29" spans="1:6" ht="15.75">
      <c r="A29" s="9" t="s">
        <v>25</v>
      </c>
      <c r="B29" s="15">
        <f>B31+B32+B33+B34+B35+B36</f>
        <v>33129.1</v>
      </c>
      <c r="C29" s="15">
        <f>C31+C32+C33+C34+C35+C36</f>
        <v>100747.2</v>
      </c>
      <c r="D29" s="15">
        <f>D31+D32+D33+D34+D35+D36</f>
        <v>26707.200000000001</v>
      </c>
      <c r="E29" s="15">
        <f>E31+E32+E33+E34+E35+E36</f>
        <v>-74040</v>
      </c>
      <c r="F29" s="14">
        <f t="shared" si="3"/>
        <v>26.509123826766402</v>
      </c>
    </row>
    <row r="30" spans="1:6" ht="15.75">
      <c r="A30" s="11" t="s">
        <v>16</v>
      </c>
      <c r="B30" s="14"/>
      <c r="C30" s="14"/>
      <c r="D30" s="14"/>
      <c r="E30" s="14"/>
      <c r="F30" s="14"/>
    </row>
    <row r="31" spans="1:6" ht="15.75">
      <c r="A31" s="10" t="s">
        <v>26</v>
      </c>
      <c r="B31" s="16">
        <v>12128.7</v>
      </c>
      <c r="C31" s="14">
        <v>48190</v>
      </c>
      <c r="D31" s="14">
        <v>13621.7</v>
      </c>
      <c r="E31" s="14">
        <f t="shared" ref="E31:E36" si="4">D31-C31</f>
        <v>-34568.300000000003</v>
      </c>
      <c r="F31" s="14">
        <f t="shared" ref="F31:F38" si="5">D31/C31*100</f>
        <v>28.266652832537876</v>
      </c>
    </row>
    <row r="32" spans="1:6" ht="15.75">
      <c r="A32" s="10" t="s">
        <v>49</v>
      </c>
      <c r="B32" s="16">
        <v>0</v>
      </c>
      <c r="C32" s="14">
        <v>0</v>
      </c>
      <c r="D32" s="14">
        <v>0</v>
      </c>
      <c r="E32" s="14">
        <f t="shared" si="4"/>
        <v>0</v>
      </c>
      <c r="F32" s="14" t="e">
        <f t="shared" si="5"/>
        <v>#DIV/0!</v>
      </c>
    </row>
    <row r="33" spans="1:6" ht="31.5">
      <c r="A33" s="19" t="s">
        <v>27</v>
      </c>
      <c r="B33" s="16">
        <v>15414.7</v>
      </c>
      <c r="C33" s="14">
        <v>40420.300000000003</v>
      </c>
      <c r="D33" s="14">
        <v>9767.9</v>
      </c>
      <c r="E33" s="14">
        <f t="shared" si="4"/>
        <v>-30652.400000000001</v>
      </c>
      <c r="F33" s="14">
        <f t="shared" si="5"/>
        <v>24.165827566841411</v>
      </c>
    </row>
    <row r="34" spans="1:6" ht="15.75">
      <c r="A34" s="10" t="s">
        <v>28</v>
      </c>
      <c r="B34" s="16">
        <v>4047.7</v>
      </c>
      <c r="C34" s="14">
        <v>12729</v>
      </c>
      <c r="D34" s="14">
        <v>3909.7</v>
      </c>
      <c r="E34" s="14">
        <f t="shared" si="4"/>
        <v>-8819.2999999999993</v>
      </c>
      <c r="F34" s="14">
        <f t="shared" si="5"/>
        <v>30.714902977453058</v>
      </c>
    </row>
    <row r="35" spans="1:6" ht="15.75">
      <c r="A35" s="10" t="s">
        <v>29</v>
      </c>
      <c r="B35" s="16">
        <v>1542.8</v>
      </c>
      <c r="C35" s="14">
        <v>0</v>
      </c>
      <c r="D35" s="14">
        <v>0</v>
      </c>
      <c r="E35" s="14">
        <f t="shared" si="4"/>
        <v>0</v>
      </c>
      <c r="F35" s="14" t="e">
        <f t="shared" si="5"/>
        <v>#DIV/0!</v>
      </c>
    </row>
    <row r="36" spans="1:6" ht="15.75">
      <c r="A36" s="9" t="s">
        <v>30</v>
      </c>
      <c r="B36" s="16">
        <v>-4.8</v>
      </c>
      <c r="C36" s="14">
        <v>-592.1</v>
      </c>
      <c r="D36" s="14">
        <v>-592.1</v>
      </c>
      <c r="E36" s="14">
        <f t="shared" si="4"/>
        <v>0</v>
      </c>
      <c r="F36" s="14">
        <f t="shared" si="5"/>
        <v>100</v>
      </c>
    </row>
    <row r="37" spans="1:6" ht="15.75">
      <c r="A37" s="9" t="s">
        <v>31</v>
      </c>
      <c r="B37" s="15">
        <f>B6+B29</f>
        <v>41178</v>
      </c>
      <c r="C37" s="15">
        <f>C6+C29</f>
        <v>136736.4</v>
      </c>
      <c r="D37" s="15">
        <f>D6+D29</f>
        <v>34492</v>
      </c>
      <c r="E37" s="15">
        <f>E6+E29</f>
        <v>-102244.40000000001</v>
      </c>
      <c r="F37" s="14">
        <f t="shared" si="5"/>
        <v>25.22517778733388</v>
      </c>
    </row>
    <row r="38" spans="1:6" ht="15.75">
      <c r="A38" s="9" t="s">
        <v>32</v>
      </c>
      <c r="B38" s="15">
        <f>B37-B54</f>
        <v>3605.0999999999985</v>
      </c>
      <c r="C38" s="15">
        <f>C37-C54</f>
        <v>-14252.099999999977</v>
      </c>
      <c r="D38" s="15">
        <f>D37-D54</f>
        <v>-3847.4000000000015</v>
      </c>
      <c r="E38" s="15">
        <f>E37-E54</f>
        <v>10404.699999999997</v>
      </c>
      <c r="F38" s="14">
        <f t="shared" si="5"/>
        <v>26.995319987931659</v>
      </c>
    </row>
    <row r="39" spans="1:6" s="5" customFormat="1" ht="15.75">
      <c r="A39" s="8" t="s">
        <v>33</v>
      </c>
      <c r="B39" s="17"/>
      <c r="C39" s="17"/>
      <c r="D39" s="17"/>
      <c r="E39" s="17"/>
      <c r="F39" s="17"/>
    </row>
    <row r="40" spans="1:6" ht="15.75">
      <c r="A40" s="12" t="s">
        <v>34</v>
      </c>
      <c r="B40" s="16">
        <v>5901.6</v>
      </c>
      <c r="C40" s="14">
        <v>29119.1</v>
      </c>
      <c r="D40" s="14">
        <v>6406</v>
      </c>
      <c r="E40" s="14">
        <f>D40-C40</f>
        <v>-22713.1</v>
      </c>
      <c r="F40" s="14">
        <f>D40/C40*100</f>
        <v>21.999306297241329</v>
      </c>
    </row>
    <row r="41" spans="1:6" ht="15.75">
      <c r="A41" s="12" t="s">
        <v>35</v>
      </c>
      <c r="B41" s="16">
        <v>76.7</v>
      </c>
      <c r="C41" s="14">
        <v>357.8</v>
      </c>
      <c r="D41" s="14">
        <v>77.3</v>
      </c>
      <c r="E41" s="14">
        <f t="shared" ref="E41:E53" si="6">D41-C41</f>
        <v>-280.5</v>
      </c>
      <c r="F41" s="14">
        <f t="shared" ref="F41:F54" si="7">D41/C41*100</f>
        <v>21.604248183342648</v>
      </c>
    </row>
    <row r="42" spans="1:6" ht="15.75">
      <c r="A42" s="12" t="s">
        <v>36</v>
      </c>
      <c r="B42" s="16">
        <v>629.70000000000005</v>
      </c>
      <c r="C42" s="14">
        <v>2877.1</v>
      </c>
      <c r="D42" s="14">
        <v>662.7</v>
      </c>
      <c r="E42" s="14">
        <f t="shared" si="6"/>
        <v>-2214.3999999999996</v>
      </c>
      <c r="F42" s="14">
        <f t="shared" si="7"/>
        <v>23.03361023252581</v>
      </c>
    </row>
    <row r="43" spans="1:6" ht="15.75">
      <c r="A43" s="12" t="s">
        <v>37</v>
      </c>
      <c r="B43" s="16">
        <v>802.5</v>
      </c>
      <c r="C43" s="14">
        <v>20501.7</v>
      </c>
      <c r="D43" s="14">
        <v>4272.5</v>
      </c>
      <c r="E43" s="14">
        <f t="shared" si="6"/>
        <v>-16229.2</v>
      </c>
      <c r="F43" s="14">
        <f t="shared" si="7"/>
        <v>20.839735241467778</v>
      </c>
    </row>
    <row r="44" spans="1:6" ht="15.75">
      <c r="A44" s="12" t="s">
        <v>38</v>
      </c>
      <c r="B44" s="16">
        <v>1905.4</v>
      </c>
      <c r="C44" s="14">
        <v>7384.9</v>
      </c>
      <c r="D44" s="14">
        <v>1767.7</v>
      </c>
      <c r="E44" s="14">
        <f t="shared" si="6"/>
        <v>-5617.2</v>
      </c>
      <c r="F44" s="14">
        <f t="shared" si="7"/>
        <v>23.936681607063061</v>
      </c>
    </row>
    <row r="45" spans="1:6" ht="15.75">
      <c r="A45" s="12" t="s">
        <v>39</v>
      </c>
      <c r="B45" s="16">
        <v>0</v>
      </c>
      <c r="C45" s="14">
        <v>0</v>
      </c>
      <c r="D45" s="14">
        <v>0</v>
      </c>
      <c r="E45" s="14">
        <f t="shared" si="6"/>
        <v>0</v>
      </c>
      <c r="F45" s="14" t="e">
        <f t="shared" si="7"/>
        <v>#DIV/0!</v>
      </c>
    </row>
    <row r="46" spans="1:6" ht="15.75">
      <c r="A46" s="12" t="s">
        <v>40</v>
      </c>
      <c r="B46" s="16">
        <v>14155.5</v>
      </c>
      <c r="C46" s="14">
        <v>49480.2</v>
      </c>
      <c r="D46" s="14">
        <v>13443.6</v>
      </c>
      <c r="E46" s="14">
        <f t="shared" si="6"/>
        <v>-36036.6</v>
      </c>
      <c r="F46" s="14">
        <f t="shared" si="7"/>
        <v>27.169655741084313</v>
      </c>
    </row>
    <row r="47" spans="1:6" ht="15.75">
      <c r="A47" s="12" t="s">
        <v>41</v>
      </c>
      <c r="B47" s="16">
        <v>8274</v>
      </c>
      <c r="C47" s="14">
        <v>30443</v>
      </c>
      <c r="D47" s="14">
        <v>9341.7000000000007</v>
      </c>
      <c r="E47" s="14">
        <f t="shared" si="6"/>
        <v>-21101.3</v>
      </c>
      <c r="F47" s="14">
        <f t="shared" si="7"/>
        <v>30.685871957428638</v>
      </c>
    </row>
    <row r="48" spans="1:6" ht="15.75">
      <c r="A48" s="12" t="s">
        <v>42</v>
      </c>
      <c r="B48" s="16">
        <v>0</v>
      </c>
      <c r="C48" s="14">
        <v>0</v>
      </c>
      <c r="D48" s="14">
        <v>0</v>
      </c>
      <c r="E48" s="14">
        <f t="shared" si="6"/>
        <v>0</v>
      </c>
      <c r="F48" s="14" t="e">
        <f t="shared" si="7"/>
        <v>#DIV/0!</v>
      </c>
    </row>
    <row r="49" spans="1:6" ht="15.75">
      <c r="A49" s="12" t="s">
        <v>43</v>
      </c>
      <c r="B49" s="16">
        <v>5351.9</v>
      </c>
      <c r="C49" s="14">
        <v>8700.4</v>
      </c>
      <c r="D49" s="14">
        <v>1850.3</v>
      </c>
      <c r="E49" s="14">
        <f t="shared" si="6"/>
        <v>-6850.0999999999995</v>
      </c>
      <c r="F49" s="14">
        <f t="shared" si="7"/>
        <v>21.266838306284768</v>
      </c>
    </row>
    <row r="50" spans="1:6" ht="15.75">
      <c r="A50" s="12" t="s">
        <v>44</v>
      </c>
      <c r="B50" s="16">
        <v>475.6</v>
      </c>
      <c r="C50" s="14">
        <v>2114.3000000000002</v>
      </c>
      <c r="D50" s="14">
        <v>517.6</v>
      </c>
      <c r="E50" s="14">
        <f t="shared" si="6"/>
        <v>-1596.7000000000003</v>
      </c>
      <c r="F50" s="14">
        <f t="shared" si="7"/>
        <v>24.480915669488716</v>
      </c>
    </row>
    <row r="51" spans="1:6" ht="15.75">
      <c r="A51" s="12" t="s">
        <v>45</v>
      </c>
      <c r="B51" s="16">
        <v>0</v>
      </c>
      <c r="C51" s="14">
        <v>0</v>
      </c>
      <c r="D51" s="14">
        <v>0</v>
      </c>
      <c r="E51" s="14">
        <f t="shared" si="6"/>
        <v>0</v>
      </c>
      <c r="F51" s="14" t="e">
        <f t="shared" si="7"/>
        <v>#DIV/0!</v>
      </c>
    </row>
    <row r="52" spans="1:6" ht="15.75">
      <c r="A52" s="12" t="s">
        <v>46</v>
      </c>
      <c r="B52" s="16">
        <v>0</v>
      </c>
      <c r="C52" s="14">
        <v>10</v>
      </c>
      <c r="D52" s="14">
        <v>0</v>
      </c>
      <c r="E52" s="14">
        <f t="shared" si="6"/>
        <v>-10</v>
      </c>
      <c r="F52" s="14">
        <f t="shared" si="7"/>
        <v>0</v>
      </c>
    </row>
    <row r="53" spans="1:6" ht="15.75">
      <c r="A53" s="12" t="s">
        <v>47</v>
      </c>
      <c r="B53" s="16">
        <v>0</v>
      </c>
      <c r="C53" s="14">
        <v>0</v>
      </c>
      <c r="D53" s="14">
        <v>0</v>
      </c>
      <c r="E53" s="14">
        <f t="shared" si="6"/>
        <v>0</v>
      </c>
      <c r="F53" s="14" t="e">
        <f t="shared" si="7"/>
        <v>#DIV/0!</v>
      </c>
    </row>
    <row r="54" spans="1:6" ht="15.75">
      <c r="A54" s="9" t="s">
        <v>48</v>
      </c>
      <c r="B54" s="18">
        <f>B40+B41+B42+B43+B44+B45+B46+B47+B48+B49+B50+B51+B52+B53</f>
        <v>37572.9</v>
      </c>
      <c r="C54" s="18">
        <f>C40+C41+C42+C43+C44+C45+C46+C47+C48+C49+C50+C51+C52+C53</f>
        <v>150988.49999999997</v>
      </c>
      <c r="D54" s="18">
        <f>D40+D41+D42+D43+D44+D45+D46+D47+D48+D49+D50+D51+D52+D53</f>
        <v>38339.4</v>
      </c>
      <c r="E54" s="18">
        <f>E40+E41+E42+E43+E44+E45+E46+E47+E48+E49+E50+E51+E52+E53</f>
        <v>-112649.1</v>
      </c>
      <c r="F54" s="14">
        <f t="shared" si="7"/>
        <v>25.392264973822513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01.04.2019 консол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Artem</cp:lastModifiedBy>
  <cp:lastPrinted>2019-07-09T14:03:11Z</cp:lastPrinted>
  <dcterms:created xsi:type="dcterms:W3CDTF">2017-06-22T13:06:07Z</dcterms:created>
  <dcterms:modified xsi:type="dcterms:W3CDTF">2019-07-19T14:35:37Z</dcterms:modified>
</cp:coreProperties>
</file>