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10.2019 консол " sheetId="11" r:id="rId1"/>
  </sheets>
  <calcPr calcId="124519"/>
</workbook>
</file>

<file path=xl/calcChain.xml><?xml version="1.0" encoding="utf-8"?>
<calcChain xmlns="http://schemas.openxmlformats.org/spreadsheetml/2006/main">
  <c r="E56" i="11"/>
  <c r="D56"/>
  <c r="F56"/>
  <c r="C56"/>
  <c r="B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38"/>
  <c r="E38"/>
  <c r="F37"/>
  <c r="E37"/>
  <c r="F36"/>
  <c r="E36"/>
  <c r="F35"/>
  <c r="E35"/>
  <c r="F34"/>
  <c r="E34"/>
  <c r="F33"/>
  <c r="E33"/>
  <c r="F32"/>
  <c r="E32"/>
  <c r="E30"/>
  <c r="D30"/>
  <c r="F30"/>
  <c r="C30"/>
  <c r="B30"/>
  <c r="F29"/>
  <c r="E29"/>
  <c r="F28"/>
  <c r="E28"/>
  <c r="F27"/>
  <c r="E27"/>
  <c r="F26"/>
  <c r="E26"/>
  <c r="F25"/>
  <c r="E25"/>
  <c r="F24"/>
  <c r="E24"/>
  <c r="F23"/>
  <c r="E23"/>
  <c r="F22"/>
  <c r="E22"/>
  <c r="F20"/>
  <c r="E20"/>
  <c r="D20"/>
  <c r="C20"/>
  <c r="B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E7"/>
  <c r="D7"/>
  <c r="F7"/>
  <c r="C7"/>
  <c r="B7"/>
  <c r="B6"/>
  <c r="B39"/>
  <c r="B40"/>
  <c r="E6"/>
  <c r="E39"/>
  <c r="E40"/>
  <c r="C6"/>
  <c r="C39"/>
  <c r="C40"/>
  <c r="D6"/>
  <c r="D39"/>
  <c r="F6"/>
  <c r="D40"/>
  <c r="F40"/>
  <c r="F39"/>
</calcChain>
</file>

<file path=xl/sharedStrings.xml><?xml version="1.0" encoding="utf-8"?>
<sst xmlns="http://schemas.openxmlformats.org/spreadsheetml/2006/main" count="59" uniqueCount="58">
  <si>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</si>
  <si>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</si>
  <si>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</si>
  <si>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</si>
  <si>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</si>
  <si>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</si>
  <si>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</si>
  <si>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</si>
  <si>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</si>
  <si>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</si>
  <si>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</si>
  <si>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</si>
  <si>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</si>
  <si>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</si>
  <si>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</si>
  <si>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</si>
  <si>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</si>
  <si>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</si>
  <si>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</si>
  <si>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</si>
  <si>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</si>
  <si>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</si>
  <si>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</si>
  <si>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</si>
  <si>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</si>
  <si>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</si>
  <si>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</si>
  <si>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</si>
  <si>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</si>
  <si>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</si>
  <si>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</si>
  <si>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</si>
  <si>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</si>
  <si>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</si>
  <si>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</si>
  <si>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</si>
  <si>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</si>
  <si>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</si>
  <si>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</si>
  <si>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</si>
  <si>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</si>
  <si>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</si>
  <si>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</si>
  <si>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</si>
  <si>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</si>
  <si>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</si>
  <si>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</si>
  <si>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</si>
  <si>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</si>
  <si>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</si>
  <si>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</si>
  <si>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</si>
  <si>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01.10.2018</t>
  </si>
  <si>
    <t>план 01.10.2019</t>
  </si>
  <si>
    <t>факт 01.10.2019</t>
  </si>
  <si>
    <t>Налог на доходы физических лиц (основной)</t>
  </si>
  <si>
    <t>Налог на доходы физических лиц (предприниматель)</t>
  </si>
  <si>
    <t>Сведения об исполнении консолидированного  бюджета Поддорского муниципального района на 01.10 2019 г</t>
  </si>
</sst>
</file>

<file path=xl/styles.xml><?xml version="1.0" encoding="utf-8"?>
<styleSheet xmlns="http://schemas.openxmlformats.org/spreadsheetml/2006/main">
  <numFmts count="1">
    <numFmt numFmtId="165" formatCode="#,##0.0_р_."/>
  </numFmts>
  <fonts count="2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8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65" fontId="19" fillId="11" borderId="13" xfId="0" applyNumberFormat="1" applyFont="1" applyFill="1" applyBorder="1" applyAlignment="1"/>
    <xf numFmtId="165" fontId="22" fillId="0" borderId="12" xfId="0" applyNumberFormat="1" applyFont="1" applyFill="1" applyBorder="1" applyAlignment="1"/>
    <xf numFmtId="165" fontId="21" fillId="0" borderId="12" xfId="0" applyNumberFormat="1" applyFont="1" applyFill="1" applyBorder="1"/>
    <xf numFmtId="165" fontId="20" fillId="0" borderId="12" xfId="0" applyNumberFormat="1" applyFont="1" applyFill="1" applyBorder="1" applyAlignment="1"/>
    <xf numFmtId="165" fontId="25" fillId="11" borderId="12" xfId="0" applyNumberFormat="1" applyFont="1" applyFill="1" applyBorder="1" applyAlignment="1"/>
    <xf numFmtId="165" fontId="22" fillId="0" borderId="12" xfId="0" applyNumberFormat="1" applyFont="1" applyFill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6"/>
  <sheetViews>
    <sheetView tabSelected="1" topLeftCell="A4" zoomScale="73" zoomScaleNormal="73" workbookViewId="0">
      <selection activeCell="H15" sqref="H15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>
      <c r="A2" s="26" t="s">
        <v>57</v>
      </c>
      <c r="B2" s="26"/>
      <c r="C2" s="26"/>
      <c r="D2" s="26"/>
      <c r="E2" s="26"/>
      <c r="F2" s="26"/>
    </row>
    <row r="3" spans="1:7" ht="15" customHeight="1">
      <c r="A3" s="27" t="s">
        <v>0</v>
      </c>
      <c r="B3" s="27"/>
      <c r="C3" s="27"/>
      <c r="D3" s="27"/>
      <c r="E3" s="27"/>
      <c r="F3" s="27"/>
    </row>
    <row r="4" spans="1:7" ht="31.5">
      <c r="A4" s="1"/>
      <c r="B4" s="6" t="s">
        <v>52</v>
      </c>
      <c r="C4" s="6" t="s">
        <v>53</v>
      </c>
      <c r="D4" s="6" t="s">
        <v>54</v>
      </c>
      <c r="E4" s="6" t="s">
        <v>50</v>
      </c>
      <c r="F4" s="6" t="s">
        <v>1</v>
      </c>
    </row>
    <row r="5" spans="1:7" ht="15.75">
      <c r="A5" s="2" t="s">
        <v>2</v>
      </c>
      <c r="B5" s="20"/>
      <c r="C5" s="20"/>
      <c r="D5" s="20"/>
      <c r="E5" s="20"/>
      <c r="F5" s="20"/>
    </row>
    <row r="6" spans="1:7" ht="28.35" customHeight="1">
      <c r="A6" s="9" t="s">
        <v>3</v>
      </c>
      <c r="B6" s="13">
        <f>B7+B20</f>
        <v>53998.799999999996</v>
      </c>
      <c r="C6" s="13">
        <f>C7+C20</f>
        <v>36882.1</v>
      </c>
      <c r="D6" s="22">
        <f>D7+D20</f>
        <v>26099.200000000001</v>
      </c>
      <c r="E6" s="13">
        <f>E7+E20</f>
        <v>-10782.900000000001</v>
      </c>
      <c r="F6" s="14">
        <f>D6/C6*100</f>
        <v>70.763866482656894</v>
      </c>
    </row>
    <row r="7" spans="1:7" ht="23.1" customHeight="1">
      <c r="A7" s="9" t="s">
        <v>4</v>
      </c>
      <c r="B7" s="13">
        <f>B8+B9+B10+B11+B12+B13+B14+B15+B16+B17+B18+B19</f>
        <v>53306.499999999993</v>
      </c>
      <c r="C7" s="13">
        <f>C8+C10+C11+C12+C13+C14+C15+C16+C17+C18+C19</f>
        <v>35485</v>
      </c>
      <c r="D7" s="22">
        <f>D8+D10+D11+D12+D13+D14+D15+D16+D17+D18+D19</f>
        <v>25077.100000000002</v>
      </c>
      <c r="E7" s="13">
        <f>E8+E10+E11+E12+E13+E14+E15+E16+E17+E18+E19</f>
        <v>-10407.900000000001</v>
      </c>
      <c r="F7" s="14">
        <f>D7/C7*100</f>
        <v>70.66957869522335</v>
      </c>
      <c r="G7" s="4"/>
    </row>
    <row r="8" spans="1:7" s="3" customFormat="1" ht="15.75">
      <c r="A8" s="10" t="s">
        <v>55</v>
      </c>
      <c r="B8" s="14">
        <v>15100.9</v>
      </c>
      <c r="C8" s="14">
        <v>22145</v>
      </c>
      <c r="D8" s="21">
        <v>16090.3</v>
      </c>
      <c r="E8" s="14">
        <f>D8-C8</f>
        <v>-6054.7000000000007</v>
      </c>
      <c r="F8" s="14">
        <f>D8/C8*100</f>
        <v>72.65883946714834</v>
      </c>
    </row>
    <row r="9" spans="1:7" s="3" customFormat="1" ht="15.75">
      <c r="A9" s="10" t="s">
        <v>56</v>
      </c>
      <c r="B9" s="14">
        <v>29900</v>
      </c>
      <c r="C9" s="14">
        <v>0</v>
      </c>
      <c r="D9" s="21">
        <v>0</v>
      </c>
      <c r="E9" s="14">
        <v>0</v>
      </c>
      <c r="F9" s="14">
        <v>0</v>
      </c>
    </row>
    <row r="10" spans="1:7" s="3" customFormat="1" ht="15.75">
      <c r="A10" s="10" t="s">
        <v>5</v>
      </c>
      <c r="B10" s="21">
        <v>5769.2</v>
      </c>
      <c r="C10" s="14">
        <v>8209</v>
      </c>
      <c r="D10" s="21">
        <v>6063.5</v>
      </c>
      <c r="E10" s="14">
        <f t="shared" ref="E10:E19" si="0">D10-C10</f>
        <v>-2145.5</v>
      </c>
      <c r="F10" s="14">
        <f t="shared" ref="F10:F19" si="1">D10/C10*100</f>
        <v>73.86405165062736</v>
      </c>
    </row>
    <row r="11" spans="1:7" s="3" customFormat="1" ht="20.100000000000001" customHeight="1">
      <c r="A11" s="10" t="s">
        <v>49</v>
      </c>
      <c r="B11" s="21">
        <v>536.1</v>
      </c>
      <c r="C11" s="14">
        <v>900</v>
      </c>
      <c r="D11" s="21">
        <v>976.4</v>
      </c>
      <c r="E11" s="14">
        <f t="shared" si="0"/>
        <v>76.399999999999977</v>
      </c>
      <c r="F11" s="14">
        <f t="shared" si="1"/>
        <v>108.48888888888888</v>
      </c>
    </row>
    <row r="12" spans="1:7" s="3" customFormat="1" ht="15.75">
      <c r="A12" s="10" t="s">
        <v>6</v>
      </c>
      <c r="B12" s="21">
        <v>417.2</v>
      </c>
      <c r="C12" s="14">
        <v>450</v>
      </c>
      <c r="D12" s="21">
        <v>425.9</v>
      </c>
      <c r="E12" s="14">
        <f t="shared" si="0"/>
        <v>-24.100000000000023</v>
      </c>
      <c r="F12" s="14">
        <f t="shared" si="1"/>
        <v>94.644444444444446</v>
      </c>
    </row>
    <row r="13" spans="1:7" s="3" customFormat="1" ht="15.75">
      <c r="A13" s="10" t="s">
        <v>7</v>
      </c>
      <c r="B13" s="21">
        <v>13.7</v>
      </c>
      <c r="C13" s="14">
        <v>15</v>
      </c>
      <c r="D13" s="21">
        <v>9.1999999999999993</v>
      </c>
      <c r="E13" s="14">
        <f t="shared" si="0"/>
        <v>-5.8000000000000007</v>
      </c>
      <c r="F13" s="14">
        <f t="shared" si="1"/>
        <v>61.333333333333329</v>
      </c>
    </row>
    <row r="14" spans="1:7" s="3" customFormat="1" ht="31.5">
      <c r="A14" s="10" t="s">
        <v>8</v>
      </c>
      <c r="B14" s="21">
        <v>0</v>
      </c>
      <c r="C14" s="14">
        <v>0</v>
      </c>
      <c r="D14" s="21">
        <v>7</v>
      </c>
      <c r="E14" s="14">
        <f t="shared" si="0"/>
        <v>7</v>
      </c>
      <c r="F14" s="14" t="e">
        <f t="shared" si="1"/>
        <v>#DIV/0!</v>
      </c>
    </row>
    <row r="15" spans="1:7" s="3" customFormat="1" ht="15.75">
      <c r="A15" s="10" t="s">
        <v>9</v>
      </c>
      <c r="B15" s="21">
        <v>79.400000000000006</v>
      </c>
      <c r="C15" s="14">
        <v>314</v>
      </c>
      <c r="D15" s="21">
        <v>140.1</v>
      </c>
      <c r="E15" s="14">
        <f t="shared" si="0"/>
        <v>-173.9</v>
      </c>
      <c r="F15" s="14">
        <f t="shared" si="1"/>
        <v>44.617834394904456</v>
      </c>
    </row>
    <row r="16" spans="1:7" s="3" customFormat="1" ht="15.75">
      <c r="A16" s="10" t="s">
        <v>10</v>
      </c>
      <c r="B16" s="21">
        <v>1285.0999999999999</v>
      </c>
      <c r="C16" s="14">
        <v>3238</v>
      </c>
      <c r="D16" s="21">
        <v>1176.7</v>
      </c>
      <c r="E16" s="14">
        <f t="shared" si="0"/>
        <v>-2061.3000000000002</v>
      </c>
      <c r="F16" s="14">
        <f t="shared" si="1"/>
        <v>36.340333539221739</v>
      </c>
    </row>
    <row r="17" spans="1:6" s="3" customFormat="1" ht="31.5">
      <c r="A17" s="10" t="s">
        <v>11</v>
      </c>
      <c r="B17" s="21">
        <v>0</v>
      </c>
      <c r="C17" s="14">
        <v>0</v>
      </c>
      <c r="D17" s="21">
        <v>0</v>
      </c>
      <c r="E17" s="14">
        <f t="shared" si="0"/>
        <v>0</v>
      </c>
      <c r="F17" s="14" t="e">
        <f t="shared" si="1"/>
        <v>#DIV/0!</v>
      </c>
    </row>
    <row r="18" spans="1:6" s="3" customFormat="1" ht="15.75">
      <c r="A18" s="10" t="s">
        <v>12</v>
      </c>
      <c r="B18" s="21">
        <v>204.9</v>
      </c>
      <c r="C18" s="14">
        <v>214</v>
      </c>
      <c r="D18" s="21">
        <v>188</v>
      </c>
      <c r="E18" s="14">
        <f t="shared" si="0"/>
        <v>-26</v>
      </c>
      <c r="F18" s="14">
        <f t="shared" si="1"/>
        <v>87.850467289719631</v>
      </c>
    </row>
    <row r="19" spans="1:6" s="4" customFormat="1" ht="15.75">
      <c r="A19" s="10" t="s">
        <v>13</v>
      </c>
      <c r="B19" s="21">
        <v>0</v>
      </c>
      <c r="C19" s="14">
        <v>0</v>
      </c>
      <c r="D19" s="21">
        <v>0</v>
      </c>
      <c r="E19" s="14">
        <f t="shared" si="0"/>
        <v>0</v>
      </c>
      <c r="F19" s="14" t="e">
        <f t="shared" si="1"/>
        <v>#DIV/0!</v>
      </c>
    </row>
    <row r="20" spans="1:6" ht="15.75">
      <c r="A20" s="9" t="s">
        <v>14</v>
      </c>
      <c r="B20" s="23">
        <f>B22+B23+B24+B25+B26+B27+B28+B29</f>
        <v>692.3</v>
      </c>
      <c r="C20" s="15">
        <f>C22+C23+C24+C25+C26+C27+C28+C29</f>
        <v>1397.1</v>
      </c>
      <c r="D20" s="23">
        <f>D22+D23+D24+D25+D26+D27+D28+D29</f>
        <v>1022.0999999999999</v>
      </c>
      <c r="E20" s="15">
        <f>E22+E23+E24+E25+E26+E27+E28+E29</f>
        <v>-375.00000000000011</v>
      </c>
      <c r="F20" s="15" t="e">
        <f>F22+F23+F24+F25+F26+F27+F28+F29</f>
        <v>#DIV/0!</v>
      </c>
    </row>
    <row r="21" spans="1:6" s="3" customFormat="1" ht="15.75">
      <c r="A21" s="10" t="s">
        <v>15</v>
      </c>
      <c r="B21" s="23"/>
      <c r="C21" s="15"/>
      <c r="D21" s="23"/>
      <c r="E21" s="15"/>
      <c r="F21" s="14"/>
    </row>
    <row r="22" spans="1:6" s="3" customFormat="1" ht="31.5">
      <c r="A22" s="10" t="s">
        <v>16</v>
      </c>
      <c r="B22" s="21">
        <v>291</v>
      </c>
      <c r="C22" s="14">
        <v>560</v>
      </c>
      <c r="D22" s="21">
        <v>258.2</v>
      </c>
      <c r="E22" s="14">
        <f>D22-C22</f>
        <v>-301.8</v>
      </c>
      <c r="F22" s="14">
        <f>D22/C22*100</f>
        <v>46.107142857142861</v>
      </c>
    </row>
    <row r="23" spans="1:6" s="3" customFormat="1" ht="19.5" customHeight="1">
      <c r="A23" s="10" t="s">
        <v>17</v>
      </c>
      <c r="B23" s="21">
        <v>5.4</v>
      </c>
      <c r="C23" s="14">
        <v>7</v>
      </c>
      <c r="D23" s="21">
        <v>23.9</v>
      </c>
      <c r="E23" s="14">
        <f>D23-C23</f>
        <v>16.899999999999999</v>
      </c>
      <c r="F23" s="14">
        <f>D23/C23*100</f>
        <v>341.42857142857139</v>
      </c>
    </row>
    <row r="24" spans="1:6" s="3" customFormat="1" ht="15.75">
      <c r="A24" s="10" t="s">
        <v>18</v>
      </c>
      <c r="B24" s="21">
        <v>4</v>
      </c>
      <c r="C24" s="14">
        <v>0</v>
      </c>
      <c r="D24" s="21">
        <v>0</v>
      </c>
      <c r="E24" s="14">
        <f t="shared" ref="E24:E29" si="2">D24-C24</f>
        <v>0</v>
      </c>
      <c r="F24" s="14" t="e">
        <f t="shared" ref="F24:F30" si="3">D24/C24*100</f>
        <v>#DIV/0!</v>
      </c>
    </row>
    <row r="25" spans="1:6" s="3" customFormat="1" ht="15.75">
      <c r="A25" s="10" t="s">
        <v>19</v>
      </c>
      <c r="B25" s="21">
        <v>317</v>
      </c>
      <c r="C25" s="14">
        <v>755</v>
      </c>
      <c r="D25" s="21">
        <v>474</v>
      </c>
      <c r="E25" s="14">
        <f t="shared" si="2"/>
        <v>-281</v>
      </c>
      <c r="F25" s="14">
        <f t="shared" si="3"/>
        <v>62.78145695364239</v>
      </c>
    </row>
    <row r="26" spans="1:6" s="3" customFormat="1" ht="15.75">
      <c r="A26" s="10" t="s">
        <v>20</v>
      </c>
      <c r="B26" s="21">
        <v>0</v>
      </c>
      <c r="C26" s="14">
        <v>0</v>
      </c>
      <c r="D26" s="21">
        <v>0</v>
      </c>
      <c r="E26" s="14">
        <f t="shared" si="2"/>
        <v>0</v>
      </c>
      <c r="F26" s="14" t="e">
        <f t="shared" si="3"/>
        <v>#DIV/0!</v>
      </c>
    </row>
    <row r="27" spans="1:6" s="3" customFormat="1" ht="15.75">
      <c r="A27" s="10" t="s">
        <v>21</v>
      </c>
      <c r="B27" s="21">
        <v>74.900000000000006</v>
      </c>
      <c r="C27" s="14">
        <v>75.099999999999994</v>
      </c>
      <c r="D27" s="21">
        <v>266</v>
      </c>
      <c r="E27" s="14">
        <f t="shared" si="2"/>
        <v>190.9</v>
      </c>
      <c r="F27" s="14">
        <f t="shared" si="3"/>
        <v>354.19440745672438</v>
      </c>
    </row>
    <row r="28" spans="1:6" s="3" customFormat="1" ht="15.75">
      <c r="A28" s="10" t="s">
        <v>22</v>
      </c>
      <c r="B28" s="21">
        <v>0</v>
      </c>
      <c r="C28" s="14">
        <v>0</v>
      </c>
      <c r="D28" s="21">
        <v>0</v>
      </c>
      <c r="E28" s="14">
        <f t="shared" si="2"/>
        <v>0</v>
      </c>
      <c r="F28" s="14" t="e">
        <f t="shared" si="3"/>
        <v>#DIV/0!</v>
      </c>
    </row>
    <row r="29" spans="1:6" ht="15.75">
      <c r="A29" s="10" t="s">
        <v>23</v>
      </c>
      <c r="B29" s="21">
        <v>0</v>
      </c>
      <c r="C29" s="14">
        <v>0</v>
      </c>
      <c r="D29" s="21">
        <v>0</v>
      </c>
      <c r="E29" s="14">
        <f t="shared" si="2"/>
        <v>0</v>
      </c>
      <c r="F29" s="14" t="e">
        <f t="shared" si="3"/>
        <v>#DIV/0!</v>
      </c>
    </row>
    <row r="30" spans="1:6" ht="15.75">
      <c r="A30" s="9" t="s">
        <v>24</v>
      </c>
      <c r="B30" s="15">
        <f>B32+B33+B34+B35+B36+B37+B38</f>
        <v>91639.8</v>
      </c>
      <c r="C30" s="15">
        <f>C32+C33+C34+C35+C36+C37</f>
        <v>105297.09999999999</v>
      </c>
      <c r="D30" s="15">
        <f>D32+D33+D34+D35+D36+D37</f>
        <v>81975</v>
      </c>
      <c r="E30" s="15">
        <f>E32+E33+E34+E35+E36+E38</f>
        <v>-23247</v>
      </c>
      <c r="F30" s="14">
        <f t="shared" si="3"/>
        <v>77.851146897682838</v>
      </c>
    </row>
    <row r="31" spans="1:6" ht="15.75">
      <c r="A31" s="11" t="s">
        <v>15</v>
      </c>
      <c r="B31" s="14"/>
      <c r="C31" s="14"/>
      <c r="D31" s="21"/>
      <c r="E31" s="14"/>
      <c r="F31" s="14"/>
    </row>
    <row r="32" spans="1:6" ht="15.75">
      <c r="A32" s="10" t="s">
        <v>25</v>
      </c>
      <c r="B32" s="25">
        <v>35757.1</v>
      </c>
      <c r="C32" s="14">
        <v>48190</v>
      </c>
      <c r="D32" s="21">
        <v>40158.300000000003</v>
      </c>
      <c r="E32" s="14">
        <f t="shared" ref="E32:E38" si="4">D32-C32</f>
        <v>-8031.6999999999971</v>
      </c>
      <c r="F32" s="14">
        <f t="shared" ref="F32:F40" si="5">D32/C32*100</f>
        <v>83.33326416268936</v>
      </c>
    </row>
    <row r="33" spans="1:6" ht="15.75">
      <c r="A33" s="10" t="s">
        <v>48</v>
      </c>
      <c r="B33" s="25">
        <v>0</v>
      </c>
      <c r="C33" s="14">
        <v>0</v>
      </c>
      <c r="D33" s="21">
        <v>0</v>
      </c>
      <c r="E33" s="14">
        <f t="shared" si="4"/>
        <v>0</v>
      </c>
      <c r="F33" s="14" t="e">
        <f t="shared" si="5"/>
        <v>#DIV/0!</v>
      </c>
    </row>
    <row r="34" spans="1:6" ht="31.5">
      <c r="A34" s="19" t="s">
        <v>26</v>
      </c>
      <c r="B34" s="25">
        <v>44000.3</v>
      </c>
      <c r="C34" s="14">
        <v>40429.300000000003</v>
      </c>
      <c r="D34" s="21">
        <v>30872.799999999999</v>
      </c>
      <c r="E34" s="14">
        <f t="shared" si="4"/>
        <v>-9556.5000000000036</v>
      </c>
      <c r="F34" s="14">
        <f t="shared" si="5"/>
        <v>76.362440111503275</v>
      </c>
    </row>
    <row r="35" spans="1:6" ht="15.75">
      <c r="A35" s="10" t="s">
        <v>27</v>
      </c>
      <c r="B35" s="25">
        <v>8623.1</v>
      </c>
      <c r="C35" s="14">
        <v>16539.5</v>
      </c>
      <c r="D35" s="21">
        <v>10841.6</v>
      </c>
      <c r="E35" s="14">
        <f t="shared" si="4"/>
        <v>-5697.9</v>
      </c>
      <c r="F35" s="14">
        <f t="shared" si="5"/>
        <v>65.549744550923549</v>
      </c>
    </row>
    <row r="36" spans="1:6" ht="15.75">
      <c r="A36" s="10" t="s">
        <v>28</v>
      </c>
      <c r="B36" s="25">
        <v>3317.7</v>
      </c>
      <c r="C36" s="14">
        <v>730.4</v>
      </c>
      <c r="D36" s="21">
        <v>694.4</v>
      </c>
      <c r="E36" s="14">
        <f t="shared" si="4"/>
        <v>-36</v>
      </c>
      <c r="F36" s="14">
        <f t="shared" si="5"/>
        <v>95.071193866374585</v>
      </c>
    </row>
    <row r="37" spans="1:6" ht="15.75">
      <c r="A37" s="9" t="s">
        <v>51</v>
      </c>
      <c r="B37" s="25">
        <v>-58.4</v>
      </c>
      <c r="C37" s="14">
        <v>-592.1</v>
      </c>
      <c r="D37" s="14">
        <v>-592.1</v>
      </c>
      <c r="E37" s="14">
        <f t="shared" si="4"/>
        <v>0</v>
      </c>
      <c r="F37" s="14">
        <f>D37/C37*100</f>
        <v>100</v>
      </c>
    </row>
    <row r="38" spans="1:6" ht="15.75">
      <c r="A38" s="9" t="s">
        <v>29</v>
      </c>
      <c r="B38" s="16">
        <v>0</v>
      </c>
      <c r="C38" s="14">
        <v>737</v>
      </c>
      <c r="D38" s="21">
        <v>812.1</v>
      </c>
      <c r="E38" s="14">
        <f t="shared" si="4"/>
        <v>75.100000000000023</v>
      </c>
      <c r="F38" s="14">
        <f>D38/C38*100</f>
        <v>110.18995929443692</v>
      </c>
    </row>
    <row r="39" spans="1:6" ht="15.75">
      <c r="A39" s="9" t="s">
        <v>30</v>
      </c>
      <c r="B39" s="15">
        <f>B6+B30</f>
        <v>145638.6</v>
      </c>
      <c r="C39" s="15">
        <f>C6+C30+C38</f>
        <v>142916.19999999998</v>
      </c>
      <c r="D39" s="15">
        <f>D6+D30+D38</f>
        <v>108886.3</v>
      </c>
      <c r="E39" s="15">
        <f>E6+E30</f>
        <v>-34029.9</v>
      </c>
      <c r="F39" s="14">
        <f t="shared" si="5"/>
        <v>76.188913503157806</v>
      </c>
    </row>
    <row r="40" spans="1:6" s="5" customFormat="1" ht="15.75">
      <c r="A40" s="9" t="s">
        <v>31</v>
      </c>
      <c r="B40" s="15">
        <f>B39-B56</f>
        <v>31043.400000000009</v>
      </c>
      <c r="C40" s="15">
        <f>C39-C56</f>
        <v>-18986.200000000012</v>
      </c>
      <c r="D40" s="23">
        <f>D39-D56</f>
        <v>-6412.1000000000058</v>
      </c>
      <c r="E40" s="15">
        <f>E39-E56</f>
        <v>12574.099999999999</v>
      </c>
      <c r="F40" s="14">
        <f t="shared" si="5"/>
        <v>33.772424181774142</v>
      </c>
    </row>
    <row r="41" spans="1:6" ht="15.75">
      <c r="A41" s="8" t="s">
        <v>32</v>
      </c>
      <c r="B41" s="17"/>
      <c r="C41" s="24"/>
      <c r="D41" s="24"/>
      <c r="E41" s="17"/>
      <c r="F41" s="17"/>
    </row>
    <row r="42" spans="1:6" ht="15.75">
      <c r="A42" s="12" t="s">
        <v>33</v>
      </c>
      <c r="B42" s="25">
        <v>20619.8</v>
      </c>
      <c r="C42" s="14">
        <v>29919.200000000001</v>
      </c>
      <c r="D42" s="21">
        <v>20644.2</v>
      </c>
      <c r="E42" s="14">
        <f>D42-C42</f>
        <v>-9275</v>
      </c>
      <c r="F42" s="14">
        <f>D42/C42*100</f>
        <v>68.999839567902882</v>
      </c>
    </row>
    <row r="43" spans="1:6" ht="15.75">
      <c r="A43" s="12" t="s">
        <v>34</v>
      </c>
      <c r="B43" s="25">
        <v>242.4</v>
      </c>
      <c r="C43" s="14">
        <v>357.8</v>
      </c>
      <c r="D43" s="21">
        <v>247.7</v>
      </c>
      <c r="E43" s="14">
        <f t="shared" ref="E43:E55" si="6">D43-C43</f>
        <v>-110.10000000000002</v>
      </c>
      <c r="F43" s="14">
        <f t="shared" ref="F43:F56" si="7">D43/C43*100</f>
        <v>69.22861934041363</v>
      </c>
    </row>
    <row r="44" spans="1:6" ht="15.75">
      <c r="A44" s="12" t="s">
        <v>35</v>
      </c>
      <c r="B44" s="25">
        <v>2095.1999999999998</v>
      </c>
      <c r="C44" s="14">
        <v>3127.1</v>
      </c>
      <c r="D44" s="21">
        <v>2226</v>
      </c>
      <c r="E44" s="14">
        <f t="shared" si="6"/>
        <v>-901.09999999999991</v>
      </c>
      <c r="F44" s="14">
        <f t="shared" si="7"/>
        <v>71.184164241629617</v>
      </c>
    </row>
    <row r="45" spans="1:6" ht="15.75">
      <c r="A45" s="12" t="s">
        <v>36</v>
      </c>
      <c r="B45" s="25">
        <v>4417.3</v>
      </c>
      <c r="C45" s="14">
        <v>23025.7</v>
      </c>
      <c r="D45" s="21">
        <v>14816.8</v>
      </c>
      <c r="E45" s="14">
        <f t="shared" si="6"/>
        <v>-8208.9000000000015</v>
      </c>
      <c r="F45" s="14">
        <f t="shared" si="7"/>
        <v>64.348966589506503</v>
      </c>
    </row>
    <row r="46" spans="1:6" ht="15.75">
      <c r="A46" s="12" t="s">
        <v>37</v>
      </c>
      <c r="B46" s="25">
        <v>6781.8</v>
      </c>
      <c r="C46" s="14">
        <v>8543.9</v>
      </c>
      <c r="D46" s="21">
        <v>6605.1</v>
      </c>
      <c r="E46" s="14">
        <f t="shared" si="6"/>
        <v>-1938.7999999999993</v>
      </c>
      <c r="F46" s="14">
        <f t="shared" si="7"/>
        <v>77.307786842074464</v>
      </c>
    </row>
    <row r="47" spans="1:6" ht="15.75">
      <c r="A47" s="12" t="s">
        <v>38</v>
      </c>
      <c r="B47" s="25">
        <v>0</v>
      </c>
      <c r="C47" s="14">
        <v>0</v>
      </c>
      <c r="D47" s="21">
        <v>0</v>
      </c>
      <c r="E47" s="14">
        <f t="shared" si="6"/>
        <v>0</v>
      </c>
      <c r="F47" s="14" t="e">
        <f t="shared" si="7"/>
        <v>#DIV/0!</v>
      </c>
    </row>
    <row r="48" spans="1:6" ht="15.75">
      <c r="A48" s="12" t="s">
        <v>39</v>
      </c>
      <c r="B48" s="25">
        <v>40311.5</v>
      </c>
      <c r="C48" s="14">
        <v>52551.3</v>
      </c>
      <c r="D48" s="21">
        <v>39477.800000000003</v>
      </c>
      <c r="E48" s="14">
        <f t="shared" si="6"/>
        <v>-13073.5</v>
      </c>
      <c r="F48" s="14">
        <f t="shared" si="7"/>
        <v>75.122404203131026</v>
      </c>
    </row>
    <row r="49" spans="1:6" ht="15.75">
      <c r="A49" s="12" t="s">
        <v>40</v>
      </c>
      <c r="B49" s="25">
        <v>22228.9</v>
      </c>
      <c r="C49" s="14">
        <v>33491.1</v>
      </c>
      <c r="D49" s="21">
        <v>24384.799999999999</v>
      </c>
      <c r="E49" s="14">
        <f t="shared" si="6"/>
        <v>-9106.2999999999993</v>
      </c>
      <c r="F49" s="14">
        <f t="shared" si="7"/>
        <v>72.809791257976002</v>
      </c>
    </row>
    <row r="50" spans="1:6" ht="15.75">
      <c r="A50" s="12" t="s">
        <v>41</v>
      </c>
      <c r="B50" s="25">
        <v>0</v>
      </c>
      <c r="C50" s="14">
        <v>0</v>
      </c>
      <c r="D50" s="21">
        <v>0</v>
      </c>
      <c r="E50" s="14">
        <f t="shared" si="6"/>
        <v>0</v>
      </c>
      <c r="F50" s="14" t="e">
        <f t="shared" si="7"/>
        <v>#DIV/0!</v>
      </c>
    </row>
    <row r="51" spans="1:6" ht="15.75">
      <c r="A51" s="12" t="s">
        <v>42</v>
      </c>
      <c r="B51" s="25">
        <v>16185.1</v>
      </c>
      <c r="C51" s="14">
        <v>8700.2999999999993</v>
      </c>
      <c r="D51" s="21">
        <v>5359.4</v>
      </c>
      <c r="E51" s="14">
        <f t="shared" si="6"/>
        <v>-3340.8999999999996</v>
      </c>
      <c r="F51" s="14">
        <f t="shared" si="7"/>
        <v>61.600174706619313</v>
      </c>
    </row>
    <row r="52" spans="1:6" ht="15.75">
      <c r="A52" s="12" t="s">
        <v>43</v>
      </c>
      <c r="B52" s="25">
        <v>1707.3</v>
      </c>
      <c r="C52" s="14">
        <v>2176</v>
      </c>
      <c r="D52" s="21">
        <v>1536.6</v>
      </c>
      <c r="E52" s="14">
        <f t="shared" si="6"/>
        <v>-639.40000000000009</v>
      </c>
      <c r="F52" s="14">
        <f t="shared" si="7"/>
        <v>70.615808823529406</v>
      </c>
    </row>
    <row r="53" spans="1:6" ht="15.75">
      <c r="A53" s="12" t="s">
        <v>44</v>
      </c>
      <c r="B53" s="25">
        <v>0</v>
      </c>
      <c r="C53" s="14">
        <v>0</v>
      </c>
      <c r="D53" s="21">
        <v>0</v>
      </c>
      <c r="E53" s="14">
        <f t="shared" si="6"/>
        <v>0</v>
      </c>
      <c r="F53" s="14" t="e">
        <f t="shared" si="7"/>
        <v>#DIV/0!</v>
      </c>
    </row>
    <row r="54" spans="1:6" ht="15.75">
      <c r="A54" s="12" t="s">
        <v>45</v>
      </c>
      <c r="B54" s="25">
        <v>5.9</v>
      </c>
      <c r="C54" s="14">
        <v>10</v>
      </c>
      <c r="D54" s="21">
        <v>0</v>
      </c>
      <c r="E54" s="14">
        <f t="shared" si="6"/>
        <v>-10</v>
      </c>
      <c r="F54" s="14">
        <f t="shared" si="7"/>
        <v>0</v>
      </c>
    </row>
    <row r="55" spans="1:6" ht="15.75">
      <c r="A55" s="12" t="s">
        <v>46</v>
      </c>
      <c r="B55" s="25">
        <v>0</v>
      </c>
      <c r="C55" s="14">
        <v>0</v>
      </c>
      <c r="D55" s="21">
        <v>0</v>
      </c>
      <c r="E55" s="14">
        <f t="shared" si="6"/>
        <v>0</v>
      </c>
      <c r="F55" s="14" t="e">
        <f t="shared" si="7"/>
        <v>#DIV/0!</v>
      </c>
    </row>
    <row r="56" spans="1:6" ht="15.75">
      <c r="A56" s="9" t="s">
        <v>47</v>
      </c>
      <c r="B56" s="18">
        <f>B42+B43+B44+B45+B46+B47+B48+B49+B50+B51+B52+B53+B54+B55</f>
        <v>114595.2</v>
      </c>
      <c r="C56" s="18">
        <f>C42+C43+C44+C45+C46+C47+C48+C49+C50+C51+C52+C53+C54+C55</f>
        <v>161902.39999999999</v>
      </c>
      <c r="D56" s="18">
        <f>D42+D43+D44+D45+D46+D47+D48+D49+D50+D51+D52+D53+D54+D55</f>
        <v>115298.40000000001</v>
      </c>
      <c r="E56" s="18">
        <f>E42+E43+E44+E45+E46+E47+E48+E49+E50+E51+E52+E53+E54+E55</f>
        <v>-46604</v>
      </c>
      <c r="F56" s="14">
        <f t="shared" si="7"/>
        <v>71.214756544683723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01.10.2019 консол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2019-07-09T14:03:11Z</cp:lastPrinted>
  <dcterms:created xsi:type="dcterms:W3CDTF">2017-06-22T13:06:07Z</dcterms:created>
  <dcterms:modified xsi:type="dcterms:W3CDTF">2019-10-09T08:15:22Z</dcterms:modified>
</cp:coreProperties>
</file>