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иск Д\РАБОТА ПОСТОЯНО\БЮДЖЕТЫ\БЮДЖЕТ 2024Г\БЮДЖЕТ 24-26Г\"/>
    </mc:Choice>
  </mc:AlternateContent>
  <bookViews>
    <workbookView xWindow="120" yWindow="195" windowWidth="14175" windowHeight="6930" firstSheet="8" activeTab="8"/>
  </bookViews>
  <sheets>
    <sheet name="основной  (05.02)" sheetId="6" r:id="rId1"/>
    <sheet name="(26.02)" sheetId="7" r:id="rId2"/>
    <sheet name="(26.03)" sheetId="8" r:id="rId3"/>
    <sheet name="(23.04)" sheetId="9" r:id="rId4"/>
    <sheet name="(28.05)" sheetId="10" r:id="rId5"/>
    <sheet name="(25.06)" sheetId="11" r:id="rId6"/>
    <sheet name="(21.07)" sheetId="12" r:id="rId7"/>
    <sheet name="(27.08+)" sheetId="13" r:id="rId8"/>
    <sheet name="07.12.2023" sheetId="14" r:id="rId9"/>
  </sheets>
  <calcPr calcId="152511"/>
</workbook>
</file>

<file path=xl/calcChain.xml><?xml version="1.0" encoding="utf-8"?>
<calcChain xmlns="http://schemas.openxmlformats.org/spreadsheetml/2006/main">
  <c r="F4" i="14" l="1"/>
  <c r="E4" i="14"/>
  <c r="D4" i="14"/>
  <c r="D38" i="14" l="1"/>
  <c r="D11" i="14" s="1"/>
  <c r="E38" i="14"/>
  <c r="F38" i="14"/>
  <c r="F11" i="14" l="1"/>
  <c r="F42" i="14" s="1"/>
  <c r="E11" i="14"/>
  <c r="E42" i="14" s="1"/>
  <c r="D42" i="14"/>
  <c r="H42" i="14"/>
  <c r="N32" i="14" l="1"/>
  <c r="N33" i="14"/>
  <c r="N34" i="14"/>
  <c r="M32" i="14"/>
  <c r="M33" i="14"/>
  <c r="L32" i="14"/>
  <c r="L33" i="14"/>
  <c r="L34" i="14"/>
  <c r="L35" i="14"/>
  <c r="N5" i="14"/>
  <c r="N6" i="14"/>
  <c r="N7" i="14"/>
  <c r="N8" i="14"/>
  <c r="N9" i="14"/>
  <c r="N10" i="14"/>
  <c r="N12" i="14"/>
  <c r="N13" i="14"/>
  <c r="N14" i="14"/>
  <c r="N15" i="14"/>
  <c r="N16" i="14"/>
  <c r="N17" i="14"/>
  <c r="N18" i="14"/>
  <c r="N19" i="14"/>
  <c r="N20" i="14"/>
  <c r="N21" i="14"/>
  <c r="N22" i="14"/>
  <c r="N23" i="14"/>
  <c r="N24" i="14"/>
  <c r="N25" i="14"/>
  <c r="N26" i="14"/>
  <c r="N27" i="14"/>
  <c r="N28" i="14"/>
  <c r="N29" i="14"/>
  <c r="N30" i="14"/>
  <c r="N31" i="14"/>
  <c r="N35" i="14"/>
  <c r="N36" i="14"/>
  <c r="N37" i="14"/>
  <c r="K4" i="14"/>
  <c r="N4" i="14" s="1"/>
  <c r="J4" i="14"/>
  <c r="I4" i="14"/>
  <c r="N38" i="14" l="1"/>
  <c r="L19" i="14" l="1"/>
  <c r="M30" i="14" l="1"/>
  <c r="M24" i="14" l="1"/>
  <c r="M25" i="14"/>
  <c r="M26" i="14"/>
  <c r="M28" i="14" l="1"/>
  <c r="M29" i="14"/>
  <c r="M31" i="14"/>
  <c r="M27" i="14" l="1"/>
  <c r="M37" i="14"/>
  <c r="M16" i="14"/>
  <c r="M17" i="14"/>
  <c r="M12" i="14"/>
  <c r="M13" i="14"/>
  <c r="M14" i="14"/>
  <c r="M15" i="14"/>
  <c r="M7" i="14"/>
  <c r="M6" i="14"/>
  <c r="M5" i="14"/>
  <c r="J38" i="14" l="1"/>
  <c r="J11" i="14" s="1"/>
  <c r="K38" i="14"/>
  <c r="I38" i="14"/>
  <c r="I11" i="14" s="1"/>
  <c r="I42" i="14" s="1"/>
  <c r="L31" i="14"/>
  <c r="L30" i="14"/>
  <c r="M11" i="14" l="1"/>
  <c r="J42" i="14"/>
  <c r="K11" i="14"/>
  <c r="K42" i="14" s="1"/>
  <c r="M23" i="14"/>
  <c r="M38" i="14" s="1"/>
  <c r="L14" i="14"/>
  <c r="L15" i="14"/>
  <c r="L24" i="14" l="1"/>
  <c r="L25" i="14"/>
  <c r="L26" i="14"/>
  <c r="L27" i="14"/>
  <c r="L28" i="14"/>
  <c r="L29" i="14"/>
  <c r="L36" i="14"/>
  <c r="L13" i="14"/>
  <c r="L18" i="14"/>
  <c r="L20" i="14"/>
  <c r="L21" i="14"/>
  <c r="L22" i="14"/>
  <c r="L5" i="14"/>
  <c r="L6" i="14"/>
  <c r="L7" i="14"/>
  <c r="L8" i="14"/>
  <c r="L9" i="14"/>
  <c r="L23" i="14" l="1"/>
  <c r="L38" i="14" s="1"/>
  <c r="N11" i="14" l="1"/>
  <c r="L11" i="14"/>
  <c r="L4" i="14" l="1"/>
  <c r="L42" i="14" s="1"/>
  <c r="M4" i="14"/>
  <c r="F61" i="13" l="1"/>
  <c r="D4" i="13"/>
  <c r="E74" i="13"/>
  <c r="E64" i="13"/>
  <c r="D64" i="13"/>
  <c r="F63" i="13"/>
  <c r="F62" i="13"/>
  <c r="F60" i="13"/>
  <c r="F64" i="13" s="1"/>
  <c r="F59" i="13"/>
  <c r="F58" i="13"/>
  <c r="E56" i="13"/>
  <c r="D56" i="13"/>
  <c r="F55" i="13"/>
  <c r="F54" i="13"/>
  <c r="F53" i="13"/>
  <c r="F52" i="13"/>
  <c r="F56" i="13" s="1"/>
  <c r="F51" i="13"/>
  <c r="F50" i="13"/>
  <c r="E48" i="13"/>
  <c r="D48" i="13"/>
  <c r="F47" i="13"/>
  <c r="F46" i="13"/>
  <c r="F45" i="13"/>
  <c r="F44" i="13"/>
  <c r="F48" i="13" s="1"/>
  <c r="F43" i="13"/>
  <c r="E41" i="13"/>
  <c r="D41" i="13"/>
  <c r="F40" i="13"/>
  <c r="F39" i="13"/>
  <c r="F38" i="13"/>
  <c r="F37" i="13"/>
  <c r="F41" i="13"/>
  <c r="E35" i="13"/>
  <c r="D35" i="13"/>
  <c r="F34" i="13"/>
  <c r="F35" i="13"/>
  <c r="E32" i="13"/>
  <c r="E13" i="13"/>
  <c r="D32" i="13"/>
  <c r="F31" i="13"/>
  <c r="F30" i="13"/>
  <c r="F29" i="13"/>
  <c r="F28" i="13"/>
  <c r="F27" i="13"/>
  <c r="F26" i="13"/>
  <c r="F25" i="13"/>
  <c r="F24" i="13"/>
  <c r="F23" i="13"/>
  <c r="F22" i="13"/>
  <c r="F21" i="13"/>
  <c r="F19" i="13"/>
  <c r="F18" i="13"/>
  <c r="F17" i="13"/>
  <c r="F16" i="13"/>
  <c r="F15" i="13"/>
  <c r="F32" i="13" s="1"/>
  <c r="D13" i="13"/>
  <c r="D68" i="13" s="1"/>
  <c r="F11" i="13"/>
  <c r="F10" i="13"/>
  <c r="F9" i="13"/>
  <c r="F8" i="13"/>
  <c r="F7" i="13"/>
  <c r="F6" i="13"/>
  <c r="F5" i="13"/>
  <c r="E4" i="13"/>
  <c r="F4" i="13" s="1"/>
  <c r="F56" i="12"/>
  <c r="E41" i="12"/>
  <c r="D41" i="12"/>
  <c r="F40" i="12"/>
  <c r="F39" i="12"/>
  <c r="F38" i="12"/>
  <c r="F37" i="12"/>
  <c r="D4" i="12"/>
  <c r="E74" i="12"/>
  <c r="E64" i="12"/>
  <c r="D64" i="12"/>
  <c r="F63" i="12"/>
  <c r="F62" i="12"/>
  <c r="F61" i="12"/>
  <c r="F64" i="12" s="1"/>
  <c r="F60" i="12"/>
  <c r="F59" i="12"/>
  <c r="E57" i="12"/>
  <c r="D57" i="12"/>
  <c r="F55" i="12"/>
  <c r="F54" i="12"/>
  <c r="F53" i="12"/>
  <c r="F51" i="12"/>
  <c r="F57" i="12" s="1"/>
  <c r="F50" i="12"/>
  <c r="E48" i="12"/>
  <c r="D48" i="12"/>
  <c r="F47" i="12"/>
  <c r="F46" i="12"/>
  <c r="F45" i="12"/>
  <c r="F44" i="12"/>
  <c r="F43" i="12"/>
  <c r="F48" i="12" s="1"/>
  <c r="E35" i="12"/>
  <c r="D35" i="12"/>
  <c r="F34" i="12"/>
  <c r="F35" i="12" s="1"/>
  <c r="E32" i="12"/>
  <c r="D32" i="12"/>
  <c r="F31" i="12"/>
  <c r="F30" i="12"/>
  <c r="F29" i="12"/>
  <c r="F28" i="12"/>
  <c r="F27" i="12"/>
  <c r="F26" i="12"/>
  <c r="F25" i="12"/>
  <c r="F24" i="12"/>
  <c r="F23" i="12"/>
  <c r="F22" i="12"/>
  <c r="F32" i="12" s="1"/>
  <c r="F21" i="12"/>
  <c r="F19" i="12"/>
  <c r="F18" i="12"/>
  <c r="F17" i="12"/>
  <c r="F16" i="12"/>
  <c r="F15" i="12"/>
  <c r="F11" i="12"/>
  <c r="F10" i="12"/>
  <c r="F9" i="12"/>
  <c r="F8" i="12"/>
  <c r="F7" i="12"/>
  <c r="F6" i="12"/>
  <c r="F5" i="12"/>
  <c r="E4" i="12"/>
  <c r="F35" i="11"/>
  <c r="F34" i="11"/>
  <c r="F29" i="11"/>
  <c r="F25" i="11"/>
  <c r="D4" i="11"/>
  <c r="E81" i="11"/>
  <c r="E71" i="11"/>
  <c r="D71" i="11"/>
  <c r="F70" i="11"/>
  <c r="F69" i="11"/>
  <c r="F71" i="11" s="1"/>
  <c r="F68" i="11"/>
  <c r="F67" i="11"/>
  <c r="F66" i="11"/>
  <c r="E64" i="11"/>
  <c r="D64" i="11"/>
  <c r="F63" i="11"/>
  <c r="F62" i="11"/>
  <c r="F61" i="11"/>
  <c r="F64" i="11" s="1"/>
  <c r="F60" i="11"/>
  <c r="F57" i="11"/>
  <c r="F56" i="11"/>
  <c r="E54" i="11"/>
  <c r="D54" i="11"/>
  <c r="F53" i="11"/>
  <c r="F50" i="11"/>
  <c r="F49" i="11"/>
  <c r="F54" i="11" s="1"/>
  <c r="F46" i="11"/>
  <c r="F45" i="11"/>
  <c r="E43" i="11"/>
  <c r="D43" i="11"/>
  <c r="F42" i="11"/>
  <c r="F43" i="11" s="1"/>
  <c r="E40" i="11"/>
  <c r="E21" i="11" s="1"/>
  <c r="D40" i="11"/>
  <c r="D21" i="11" s="1"/>
  <c r="D75" i="11" s="1"/>
  <c r="F38" i="11"/>
  <c r="F37" i="11"/>
  <c r="F36" i="11"/>
  <c r="F33" i="11"/>
  <c r="F32" i="11"/>
  <c r="F31" i="11"/>
  <c r="F30" i="11"/>
  <c r="F28" i="11"/>
  <c r="F27" i="11"/>
  <c r="F26" i="11"/>
  <c r="F24" i="11"/>
  <c r="F23" i="11"/>
  <c r="F19" i="11"/>
  <c r="F18" i="11"/>
  <c r="F17" i="11"/>
  <c r="F12" i="11"/>
  <c r="F7" i="11"/>
  <c r="F6" i="11"/>
  <c r="F5" i="11"/>
  <c r="E4" i="11"/>
  <c r="E71" i="10"/>
  <c r="E4" i="10"/>
  <c r="D4" i="10"/>
  <c r="F10" i="10"/>
  <c r="F12" i="10"/>
  <c r="F13" i="10"/>
  <c r="D60" i="10"/>
  <c r="D53" i="10"/>
  <c r="D42" i="10"/>
  <c r="D33" i="10"/>
  <c r="D30" i="10"/>
  <c r="D15" i="10" s="1"/>
  <c r="E60" i="10"/>
  <c r="E15" i="10" s="1"/>
  <c r="F59" i="10"/>
  <c r="F58" i="10"/>
  <c r="F57" i="10"/>
  <c r="F56" i="10"/>
  <c r="F55" i="10"/>
  <c r="E53" i="10"/>
  <c r="F52" i="10"/>
  <c r="F51" i="10"/>
  <c r="F53" i="10" s="1"/>
  <c r="F50" i="10"/>
  <c r="F48" i="10"/>
  <c r="F45" i="10"/>
  <c r="F44" i="10"/>
  <c r="E42" i="10"/>
  <c r="F41" i="10"/>
  <c r="F38" i="10"/>
  <c r="F37" i="10"/>
  <c r="F42" i="10" s="1"/>
  <c r="F36" i="10"/>
  <c r="F35" i="10"/>
  <c r="E33" i="10"/>
  <c r="F32" i="10"/>
  <c r="F33" i="10"/>
  <c r="E30" i="10"/>
  <c r="F29" i="10"/>
  <c r="F28" i="10"/>
  <c r="F27" i="10"/>
  <c r="F26" i="10"/>
  <c r="F25" i="10"/>
  <c r="F24" i="10"/>
  <c r="F23" i="10"/>
  <c r="F22" i="10"/>
  <c r="F21" i="10"/>
  <c r="F20" i="10"/>
  <c r="F30" i="10" s="1"/>
  <c r="F19" i="10"/>
  <c r="F18" i="10"/>
  <c r="F17" i="10"/>
  <c r="F8" i="10"/>
  <c r="F7" i="10"/>
  <c r="F6" i="10"/>
  <c r="F5" i="10"/>
  <c r="D61" i="9"/>
  <c r="D54" i="9"/>
  <c r="D44" i="9"/>
  <c r="D35" i="9"/>
  <c r="D32" i="9"/>
  <c r="D14" i="9" s="1"/>
  <c r="D65" i="9" s="1"/>
  <c r="D4" i="9"/>
  <c r="E61" i="9"/>
  <c r="E14" i="9" s="1"/>
  <c r="F60" i="9"/>
  <c r="F59" i="9"/>
  <c r="F58" i="9"/>
  <c r="F57" i="9"/>
  <c r="F56" i="9"/>
  <c r="E54" i="9"/>
  <c r="F53" i="9"/>
  <c r="F52" i="9"/>
  <c r="F54" i="9" s="1"/>
  <c r="F51" i="9"/>
  <c r="F50" i="9"/>
  <c r="F48" i="9"/>
  <c r="F46" i="9"/>
  <c r="E44" i="9"/>
  <c r="F43" i="9"/>
  <c r="F41" i="9"/>
  <c r="F40" i="9"/>
  <c r="F44" i="9" s="1"/>
  <c r="F38" i="9"/>
  <c r="F37" i="9"/>
  <c r="E35" i="9"/>
  <c r="F34" i="9"/>
  <c r="F35" i="9" s="1"/>
  <c r="E32" i="9"/>
  <c r="F29" i="9"/>
  <c r="F28" i="9"/>
  <c r="F27" i="9"/>
  <c r="F26" i="9"/>
  <c r="F25" i="9"/>
  <c r="F24" i="9"/>
  <c r="F23" i="9"/>
  <c r="F22" i="9"/>
  <c r="F21" i="9"/>
  <c r="F20" i="9"/>
  <c r="F32" i="9" s="1"/>
  <c r="F19" i="9"/>
  <c r="F17" i="9"/>
  <c r="F16" i="9"/>
  <c r="F12" i="9"/>
  <c r="F11" i="9"/>
  <c r="F8" i="9"/>
  <c r="F7" i="9"/>
  <c r="F6" i="9"/>
  <c r="F5" i="9"/>
  <c r="E4" i="9"/>
  <c r="E4" i="8"/>
  <c r="E96" i="8"/>
  <c r="D96" i="8"/>
  <c r="F95" i="8"/>
  <c r="F94" i="8"/>
  <c r="F93" i="8"/>
  <c r="F96" i="8" s="1"/>
  <c r="F92" i="8"/>
  <c r="F91" i="8"/>
  <c r="E89" i="8"/>
  <c r="D89" i="8"/>
  <c r="F88" i="8"/>
  <c r="F85" i="8"/>
  <c r="F81" i="8"/>
  <c r="F80" i="8"/>
  <c r="F71" i="8"/>
  <c r="F64" i="8"/>
  <c r="E62" i="8"/>
  <c r="D62" i="8"/>
  <c r="F61" i="8"/>
  <c r="F56" i="8"/>
  <c r="F55" i="8"/>
  <c r="F51" i="8"/>
  <c r="F62" i="8" s="1"/>
  <c r="F50" i="8"/>
  <c r="E48" i="8"/>
  <c r="D48" i="8"/>
  <c r="F47" i="8"/>
  <c r="F48" i="8" s="1"/>
  <c r="E45" i="8"/>
  <c r="D45" i="8"/>
  <c r="D22" i="8"/>
  <c r="D100" i="8" s="1"/>
  <c r="F41" i="8"/>
  <c r="F40" i="8"/>
  <c r="F39" i="8"/>
  <c r="F38" i="8"/>
  <c r="F37" i="8"/>
  <c r="F36" i="8"/>
  <c r="F35" i="8"/>
  <c r="F34" i="8"/>
  <c r="F45" i="8" s="1"/>
  <c r="F33" i="8"/>
  <c r="F32" i="8"/>
  <c r="F31" i="8"/>
  <c r="F30" i="8"/>
  <c r="F25" i="8"/>
  <c r="F24" i="8"/>
  <c r="F20" i="8"/>
  <c r="F19" i="8"/>
  <c r="F9" i="8"/>
  <c r="F7" i="8"/>
  <c r="F6" i="8"/>
  <c r="F5" i="8"/>
  <c r="D4" i="7"/>
  <c r="E53" i="7"/>
  <c r="D53" i="7"/>
  <c r="D12" i="7" s="1"/>
  <c r="D57" i="7" s="1"/>
  <c r="F52" i="7"/>
  <c r="F53" i="7" s="1"/>
  <c r="F51" i="7"/>
  <c r="F50" i="7"/>
  <c r="F49" i="7"/>
  <c r="F48" i="7"/>
  <c r="E46" i="7"/>
  <c r="D46" i="7"/>
  <c r="F45" i="7"/>
  <c r="F44" i="7"/>
  <c r="F46" i="7" s="1"/>
  <c r="F43" i="7"/>
  <c r="F42" i="7"/>
  <c r="F41" i="7"/>
  <c r="F40" i="7"/>
  <c r="E38" i="7"/>
  <c r="D38" i="7"/>
  <c r="F37" i="7"/>
  <c r="F36" i="7"/>
  <c r="F38" i="7" s="1"/>
  <c r="F35" i="7"/>
  <c r="F34" i="7"/>
  <c r="F33" i="7"/>
  <c r="E31" i="7"/>
  <c r="D31" i="7"/>
  <c r="F30" i="7"/>
  <c r="F31" i="7"/>
  <c r="E28" i="7"/>
  <c r="E12" i="7" s="1"/>
  <c r="D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0" i="7"/>
  <c r="F9" i="7"/>
  <c r="F8" i="7"/>
  <c r="F7" i="7"/>
  <c r="F6" i="7"/>
  <c r="F5" i="7"/>
  <c r="F4" i="7"/>
  <c r="F44" i="6"/>
  <c r="F52" i="6"/>
  <c r="F51" i="6"/>
  <c r="F50" i="6"/>
  <c r="F49" i="6"/>
  <c r="F48" i="6"/>
  <c r="F53" i="6" s="1"/>
  <c r="F45" i="6"/>
  <c r="F46" i="6" s="1"/>
  <c r="F43" i="6"/>
  <c r="F42" i="6"/>
  <c r="F41" i="6"/>
  <c r="F40" i="6"/>
  <c r="F37" i="6"/>
  <c r="F36" i="6"/>
  <c r="F35" i="6"/>
  <c r="F34" i="6"/>
  <c r="F38" i="6" s="1"/>
  <c r="F33" i="6"/>
  <c r="F30" i="6"/>
  <c r="F16" i="6"/>
  <c r="F17" i="6"/>
  <c r="F18" i="6"/>
  <c r="F19" i="6"/>
  <c r="F20" i="6"/>
  <c r="F21" i="6"/>
  <c r="F22" i="6"/>
  <c r="F23" i="6"/>
  <c r="F24" i="6"/>
  <c r="F25" i="6"/>
  <c r="F26" i="6"/>
  <c r="F27" i="6"/>
  <c r="F15" i="6"/>
  <c r="F28" i="6" s="1"/>
  <c r="F14" i="6"/>
  <c r="F5" i="6"/>
  <c r="F6" i="6"/>
  <c r="F7" i="6"/>
  <c r="F8" i="6"/>
  <c r="F9" i="6"/>
  <c r="F10" i="6"/>
  <c r="F4" i="6"/>
  <c r="E53" i="6"/>
  <c r="D53" i="6"/>
  <c r="E46" i="6"/>
  <c r="D46" i="6"/>
  <c r="E38" i="6"/>
  <c r="D38" i="6"/>
  <c r="F31" i="6"/>
  <c r="E31" i="6"/>
  <c r="D31" i="6"/>
  <c r="E28" i="6"/>
  <c r="D28" i="6"/>
  <c r="E12" i="6"/>
  <c r="E57" i="6" s="1"/>
  <c r="D12" i="6"/>
  <c r="D57" i="6" s="1"/>
  <c r="F28" i="7"/>
  <c r="E22" i="8"/>
  <c r="E100" i="8" s="1"/>
  <c r="F89" i="8"/>
  <c r="F4" i="8"/>
  <c r="F61" i="9"/>
  <c r="F4" i="9"/>
  <c r="F60" i="10"/>
  <c r="F40" i="11"/>
  <c r="F4" i="11"/>
  <c r="D13" i="12"/>
  <c r="D68" i="12"/>
  <c r="E13" i="12"/>
  <c r="E68" i="12" s="1"/>
  <c r="F41" i="12"/>
  <c r="F4" i="12"/>
  <c r="E68" i="13"/>
  <c r="E57" i="7" l="1"/>
  <c r="F12" i="7"/>
  <c r="F57" i="7" s="1"/>
  <c r="D64" i="10"/>
  <c r="F21" i="11"/>
  <c r="F75" i="11" s="1"/>
  <c r="E75" i="11"/>
  <c r="F65" i="9"/>
  <c r="F14" i="9"/>
  <c r="E65" i="9"/>
  <c r="F15" i="10"/>
  <c r="E64" i="10"/>
  <c r="F13" i="12"/>
  <c r="F68" i="12" s="1"/>
  <c r="F4" i="10"/>
  <c r="F64" i="10" s="1"/>
  <c r="F22" i="8"/>
  <c r="F100" i="8" s="1"/>
  <c r="F12" i="6"/>
  <c r="F57" i="6" s="1"/>
  <c r="F13" i="13"/>
  <c r="F68" i="13" s="1"/>
  <c r="I12" i="14"/>
  <c r="L12" i="14"/>
  <c r="D12" i="14"/>
</calcChain>
</file>

<file path=xl/sharedStrings.xml><?xml version="1.0" encoding="utf-8"?>
<sst xmlns="http://schemas.openxmlformats.org/spreadsheetml/2006/main" count="987" uniqueCount="304">
  <si>
    <t>Расшифровка   ДОХОДЫ по ГРБС</t>
  </si>
  <si>
    <t>Дума от 18.12.2014 №677</t>
  </si>
  <si>
    <t>Проект от 05.02.2015</t>
  </si>
  <si>
    <t>Изменения</t>
  </si>
  <si>
    <t>Примечание</t>
  </si>
  <si>
    <t>Доходы</t>
  </si>
  <si>
    <t>Собственные доходы</t>
  </si>
  <si>
    <t>Дотация на выравнивание бюджетной обеспеченности</t>
  </si>
  <si>
    <t>Областные субсидии:</t>
  </si>
  <si>
    <t>Областные субвенции:</t>
  </si>
  <si>
    <t>Возврат  остатков  субсидий,  субвенций  и  иных  межбюджетных   трансфертов,   имеющих    целевое  назначение,    прошлых  лет    из     бюджетов муниципальных районов</t>
  </si>
  <si>
    <t>возвр отатка по субвенции шт. ед</t>
  </si>
  <si>
    <t>Соглашения</t>
  </si>
  <si>
    <t>передача полномочий из поселений</t>
  </si>
  <si>
    <t>Расшифровка   РАСХОДЫ</t>
  </si>
  <si>
    <t>Расходы</t>
  </si>
  <si>
    <t>в том числе</t>
  </si>
  <si>
    <t>Функционирование высшего должностного лица субъекта Российской Федерации и органа местного самоуправления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</si>
  <si>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</si>
  <si>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</si>
  <si>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</si>
  <si>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(-93500) для передачи полномочий поселениям;    3000 передача полномочий с поселений</t>
  </si>
  <si>
    <t>Судебная система</t>
  </si>
  <si>
    <t>0105</t>
  </si>
  <si>
    <t>Выборы</t>
  </si>
  <si>
    <t>0107</t>
  </si>
  <si>
    <t>Резервные фонды</t>
  </si>
  <si>
    <t>0111</t>
  </si>
  <si>
    <t>Другие общегосударственные вопросы</t>
  </si>
  <si>
    <t>0113</t>
  </si>
  <si>
    <t>2000 передача полномочий с поселений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</si>
  <si>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</si>
  <si>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</si>
  <si>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на софинансирование программы по электронному правительству</t>
  </si>
  <si>
    <t>Сельское хозяйство</t>
  </si>
  <si>
    <t>0405</t>
  </si>
  <si>
    <t>Дорожное хозяйство</t>
  </si>
  <si>
    <t>0409</t>
  </si>
  <si>
    <t>Связь и информатика</t>
  </si>
  <si>
    <t>0410</t>
  </si>
  <si>
    <t>Другие вопросы в области национальной экономики</t>
  </si>
  <si>
    <t>0412</t>
  </si>
  <si>
    <t>Другие вопросы в области образования</t>
  </si>
  <si>
    <t>0709</t>
  </si>
  <si>
    <t>Пенсионое обеспечение</t>
  </si>
  <si>
    <t>1001</t>
  </si>
  <si>
    <t>Социальное обеспечение населения</t>
  </si>
  <si>
    <t>1003</t>
  </si>
  <si>
    <t>Итого администрация</t>
  </si>
  <si>
    <t>Руководитель контрольно-счетной палаты муниципального района и аудиторы контрольно-счетной палаты муниципального района</t>
  </si>
  <si>
    <t>0106</t>
  </si>
  <si>
    <t>итого счетная палата</t>
  </si>
  <si>
    <t>Общее образование</t>
  </si>
  <si>
    <t>0702</t>
  </si>
  <si>
    <t>Молодежная политика и оздоровление детей</t>
  </si>
  <si>
    <t>0707</t>
  </si>
  <si>
    <t xml:space="preserve">Культура </t>
  </si>
  <si>
    <t>0801</t>
  </si>
  <si>
    <t>2100000 приобретение автобуса;    14000 передача полномочий с поселений</t>
  </si>
  <si>
    <t>Физическая культура и спорт</t>
  </si>
  <si>
    <t>1101</t>
  </si>
  <si>
    <t>(-30000) передача в комитет образования;    14000 передача полномочий с поселений</t>
  </si>
  <si>
    <t>Итого по культуре</t>
  </si>
  <si>
    <t>Дошкольное образование</t>
  </si>
  <si>
    <t>0701</t>
  </si>
  <si>
    <t>передвижение внутри разделов на софинансирование субсидии на безопасность образовательного учреждения</t>
  </si>
  <si>
    <t>3000 передача полномочий с поселений</t>
  </si>
  <si>
    <t>Социальная политика</t>
  </si>
  <si>
    <t>1004</t>
  </si>
  <si>
    <t>выполнение программы физкультура и спорт</t>
  </si>
  <si>
    <t>Итого образование</t>
  </si>
  <si>
    <t xml:space="preserve"> 93500 передача полномочий  поселениям</t>
  </si>
  <si>
    <t>Мобилизационная и вневойсковая подготовка</t>
  </si>
  <si>
    <t>0203</t>
  </si>
  <si>
    <t>Обслуживание государственного и муниципального долга</t>
  </si>
  <si>
    <t>1301</t>
  </si>
  <si>
    <t>Дотации бюджетам поселений</t>
  </si>
  <si>
    <t>1401</t>
  </si>
  <si>
    <t>Итого комитет финансов</t>
  </si>
  <si>
    <t>Расшифровка изменений   ДЕФИЦИТ</t>
  </si>
  <si>
    <t>Дефицит</t>
  </si>
  <si>
    <t>Зам.председателя комитета финансов</t>
  </si>
  <si>
    <t>Дума от 05.02.2015 №697</t>
  </si>
  <si>
    <t>Проект от 26.02.2015 №707</t>
  </si>
  <si>
    <t>200,0 ремонт в музыкальной школе</t>
  </si>
  <si>
    <t>1500,0 ремонт  учреждения по финансово-экономическому и информационно- методическому сопровождению.</t>
  </si>
  <si>
    <t>Дума от 26.02.2015 №707</t>
  </si>
  <si>
    <t>Проект от 26.03.2015 №</t>
  </si>
  <si>
    <t>Доходы от реализации иного имущества находящегося в собственности муниципальных районов</t>
  </si>
  <si>
    <t xml:space="preserve">(-54,8) питьевой режим;    </t>
  </si>
  <si>
    <t xml:space="preserve">  (-394,2) субсидия на коммунальные услуги</t>
  </si>
  <si>
    <t xml:space="preserve">(-88,8) компенсация части родительской платы;   </t>
  </si>
  <si>
    <t xml:space="preserve">(-7,9) интернет;    </t>
  </si>
  <si>
    <t xml:space="preserve">(-31,4) штатные единицы; </t>
  </si>
  <si>
    <t xml:space="preserve">(-186) зубопротезирование;     </t>
  </si>
  <si>
    <t xml:space="preserve"> (-126,9) многодетные;  </t>
  </si>
  <si>
    <t xml:space="preserve">(-996,4) общее образование; </t>
  </si>
  <si>
    <t>(-37,5) молоко детям;</t>
  </si>
  <si>
    <t xml:space="preserve"> (-201,1) соц поддержка воспитанникам;  </t>
  </si>
  <si>
    <t xml:space="preserve">(-83,8) опека;  </t>
  </si>
  <si>
    <t xml:space="preserve"> (-31,9 ) малообеспеченным приборы учета.</t>
  </si>
  <si>
    <t>(-22,7) сокращение расходов  (5,5% пов з/пл с нач с 1 октября 2015 года)</t>
  </si>
  <si>
    <t xml:space="preserve">(-31,4) обл штатные единицы ;  </t>
  </si>
  <si>
    <t xml:space="preserve"> (-24,3) обл субсидия на коммунальные услуги ;       </t>
  </si>
  <si>
    <t xml:space="preserve">(-6,1) соф субсидии на коммунальные услуги; </t>
  </si>
  <si>
    <t xml:space="preserve">(-44,2) содержание единицы совета ветеранов;  </t>
  </si>
  <si>
    <t>(-242,1) сокращение расходов - 215,2  (5,5% пов з/пл с нач с 1 октября 2015 года) и 26,9 мат затраты</t>
  </si>
  <si>
    <t>(-46,4) сокращение расходов - 21,4  (5,5% пов з/пл с нач с 1 октября 2015 года) и 25,0 мат затраты</t>
  </si>
  <si>
    <t>(-90,0) сокращение расходов на софинансирование программы</t>
  </si>
  <si>
    <t xml:space="preserve">(-186,0)обл  зубопротезирование;  </t>
  </si>
  <si>
    <t xml:space="preserve">(-126,9) обл  многодетные;     </t>
  </si>
  <si>
    <t xml:space="preserve"> (-31,9 ) обл  малообеспеченным приборы учета; </t>
  </si>
  <si>
    <t xml:space="preserve"> (-45,0) сокращение расходов- программа по жилью молодым семьям</t>
  </si>
  <si>
    <t>(-7,1) сокращение расходов (5,5% пов з/пл с нач с 1 октября 2015 года)</t>
  </si>
  <si>
    <t xml:space="preserve"> (-7,6) обл субсидия на коммунальные услуги ;   </t>
  </si>
  <si>
    <t xml:space="preserve">(-1,9) соф субсидии на коммунальные услуги;   </t>
  </si>
  <si>
    <t xml:space="preserve"> (-24,0) сокращение расходов (5,5% пов з/пл с нач с 1 октября 2015 года) и мат затраты;  </t>
  </si>
  <si>
    <t>(-72,4) резервирование ассигнований на пов з/пл по Указам Президента Российской Федерации от 7 мая 2012 года</t>
  </si>
  <si>
    <t xml:space="preserve"> (-45,5) обл субсидия на коммунальные услуги ;   </t>
  </si>
  <si>
    <t xml:space="preserve"> (-11,4) соф субсидии на коммунальные услуги;   </t>
  </si>
  <si>
    <t xml:space="preserve">(44,2) содержание единицы совета ветеранов;   </t>
  </si>
  <si>
    <t xml:space="preserve"> (-918,1) сокращение расходов (5,5% пов з/пл с нач с 1 октября 2015 года и сокр шт.ед) и мат затраты;   </t>
  </si>
  <si>
    <t>(-799,4) резервирование ассигнований на пов з/пл по Указам Президента Российской Федерации от 7 мая 2012 года</t>
  </si>
  <si>
    <t>(-115,5) сокращение расходов (5,5% пов з/пл с нач с 1 октября 2015 года и сокр шт ед) и мат затраты</t>
  </si>
  <si>
    <t xml:space="preserve">(-319,2)обл  общее образование; </t>
  </si>
  <si>
    <t xml:space="preserve">(-14,5) обл соц поддержка воспитанникам;    </t>
  </si>
  <si>
    <t xml:space="preserve">(-25,5) обл питьевой режим;   </t>
  </si>
  <si>
    <t xml:space="preserve">(-109,3) обл  субсидия на коммунальные услуги;    </t>
  </si>
  <si>
    <t>(-28,2) соф субсидии на коммунальные услуги;</t>
  </si>
  <si>
    <t xml:space="preserve">(-7,9) соф субсидии питьевой режим;    </t>
  </si>
  <si>
    <t xml:space="preserve"> (-40,2) сокращение расходов (5,5% пов з/пл с нач с 1 октября 2015 года) и мат затраты</t>
  </si>
  <si>
    <t xml:space="preserve"> (-7,9)  обл интернет;</t>
  </si>
  <si>
    <t xml:space="preserve"> (-677,2)обл  общее образование;              </t>
  </si>
  <si>
    <t xml:space="preserve">(-141,1) обл соц поддержка воспитанникам; </t>
  </si>
  <si>
    <t>(-37,5) обл молоко детям;</t>
  </si>
  <si>
    <t xml:space="preserve"> (-29,3) обл питьевой режим;        </t>
  </si>
  <si>
    <t xml:space="preserve"> (-173,5) обл субсидия на коммунальные услуги;   </t>
  </si>
  <si>
    <t xml:space="preserve">(-42,4) соф субсидии на коммунальные услуги;      </t>
  </si>
  <si>
    <t xml:space="preserve">(-8,9) соф субсидии питьевой режим;   </t>
  </si>
  <si>
    <t>(-77,6) сокращение расходов (5,5% пов з/пл с нач с 1 октября 2015 года) и мат затраты</t>
  </si>
  <si>
    <t xml:space="preserve"> (-1,0) обл соц поддержка воспитанникам;</t>
  </si>
  <si>
    <t xml:space="preserve"> (-34,0) обл  субсидия на коммунальные услуги; </t>
  </si>
  <si>
    <t xml:space="preserve"> (-8,6) соф субсидии на коммунальные услуги; </t>
  </si>
  <si>
    <t xml:space="preserve"> (-55,9) сокращение расходов (5,5% пов з/пл с нач с 1 октября 2015 года) и мат затраты</t>
  </si>
  <si>
    <t xml:space="preserve">(-88,8) обл  компенсация части родительской платы;  </t>
  </si>
  <si>
    <t xml:space="preserve">(-44,5) обл соц поддержка воспитанникам;            </t>
  </si>
  <si>
    <t>(-83,8) обл опека.</t>
  </si>
  <si>
    <t>(871,8) резервирование ассигнований на пов з/пл по Указам Президента Российской Федерации от 7 мая 2012 года</t>
  </si>
  <si>
    <t>сокращение дефицита</t>
  </si>
  <si>
    <t>Дума от 26.03.2015 №709</t>
  </si>
  <si>
    <t>Проект от 23.04.2015 №</t>
  </si>
  <si>
    <t xml:space="preserve">(-323,0) текущий ремонт дорог (передано в поселения);    </t>
  </si>
  <si>
    <t xml:space="preserve">(423,0) малоимущие;   </t>
  </si>
  <si>
    <t xml:space="preserve">(-49,0) ветераны труда;    </t>
  </si>
  <si>
    <t xml:space="preserve">(-239,0) ветераны труда Новг. обл;    </t>
  </si>
  <si>
    <t>(45,6) долг  отопление ноябрь 2014г.  ТК Новгородская</t>
  </si>
  <si>
    <t>(24,0) долг ООО Энергоресурс</t>
  </si>
  <si>
    <t>(33,4) долг  АИК</t>
  </si>
  <si>
    <t>(4,7) долг  ГОБУЗ "Поддорская центральная районная больница"</t>
  </si>
  <si>
    <t xml:space="preserve">(-323,0) обл текущий ремонт дорог (передано в поселения);    </t>
  </si>
  <si>
    <t>(10) долг  "Консультант+"</t>
  </si>
  <si>
    <t xml:space="preserve">(423,0) обл малоимущие;   </t>
  </si>
  <si>
    <t xml:space="preserve">(-49,0) обл  ветераны труда;    </t>
  </si>
  <si>
    <t xml:space="preserve">(-239,0)обл  ветераны труда Новг. обл;    </t>
  </si>
  <si>
    <t>Итого администрация (300)</t>
  </si>
  <si>
    <t>итого счетная палата (305)</t>
  </si>
  <si>
    <t>(17,0) долг  отопление ТК Новгородская</t>
  </si>
  <si>
    <t>(23,0) долг ООО Энергоресурс</t>
  </si>
  <si>
    <t>(17,7) долг  отопление ТК Новгородская</t>
  </si>
  <si>
    <t>Итого по культуре (357)</t>
  </si>
  <si>
    <t>(228,9) долг  отопление Новкоммунсервис</t>
  </si>
  <si>
    <t>(40,0) долг Иванов А.В.</t>
  </si>
  <si>
    <t>(403,5) долг  отопление ТК Новгородская</t>
  </si>
  <si>
    <t>(15,5) долг Техстар</t>
  </si>
  <si>
    <t>(72,6) долг  отопление ТК Новгородская</t>
  </si>
  <si>
    <t>Итого образование (374)</t>
  </si>
  <si>
    <t>Итого комитет финансов (492)</t>
  </si>
  <si>
    <t>увеличение дефицита на  долги прошлых лет</t>
  </si>
  <si>
    <t>Дума от 23.04.2015 №724</t>
  </si>
  <si>
    <t>Проект от 28.05.2015 №</t>
  </si>
  <si>
    <t>Доходы от реализации иного имущества находящегося в собственности муниципальных районов (заявка комитета по экономике)</t>
  </si>
  <si>
    <t>(-12,9) Субвенции бюджетам муниципальных районов на осуществление отдельных государственных  полномочий  по обеспечению бесплатным молоком обучающихся муниципальных общеобразовательных организаций</t>
  </si>
  <si>
    <t>(-4,3) Субвенции бюджетам муниципальных районов на осуществление отдельных государственных полномочий по оказанию социальной поддержки обучающимся муниципальных образовательных организаций</t>
  </si>
  <si>
    <t>Иные межбюджетные трансферты</t>
  </si>
  <si>
    <t>(3,3) 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 -Петербурга  в рамках программы "Наследие" государственной программы Российской Федераци "Развитие культуры и туризма"</t>
  </si>
  <si>
    <t>(200,0) Иные межбюджетные трансферты на государственную поддержку муниципальных учреждений культуры</t>
  </si>
  <si>
    <t>Выборы проводиться не будут . Перераспределение ассигнований на летний отдых 200,0 и сокращение дефицита 100,0</t>
  </si>
  <si>
    <t>(100,0) Иные межбюджетные трансферты на государственную поддержку муниципальных учреждений культуры Муз. Школа</t>
  </si>
  <si>
    <t>(30,0) Передача ассигнований на организацию летнего отдыха в "Лидер"</t>
  </si>
  <si>
    <t>(100,0) Иные межбюджетные трансферты на государственную поддержку муниципальных учреждений культуры РДК</t>
  </si>
  <si>
    <t>(-96,8) Перераспределение иных межбюджетных трансфертов (остаток после приобретения автобуса) на софинансирование 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</si>
  <si>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(100,0) выделено из остатка на приобретение спортивного оборудования  бюджетному учреждению "Лидер"</t>
  </si>
  <si>
    <t>(96,8) Перераспределение иных межбюджетных трансфертов (остаток после приобретения автобуса) на софинансирование 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</si>
  <si>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(1500,0) погашение долгов Новжилкоммунсервис по  Белебелковской школе</t>
  </si>
  <si>
    <t>(200,0) Добавлено ассигнований на летний отдых (заявка комитета образования)</t>
  </si>
  <si>
    <t>(-30,0) Передача ассигнований на организацию летнего отдыха в "Лидер"</t>
  </si>
  <si>
    <t>(100,0) выделено из остатка на на ремонт крыльца в МБОУ "ЦСОУ"</t>
  </si>
  <si>
    <t>200,0 выделено из остатка (ремонт крыльца и приобретение)</t>
  </si>
  <si>
    <t>(-100,0) остаток с выборов 100,0 на уменьшение дефицита</t>
  </si>
  <si>
    <t>выделено из остатка (Павлов - 4 100 000)</t>
  </si>
  <si>
    <t>выделено из остатка (субвенция)</t>
  </si>
  <si>
    <t>на долги прошл лет (5% -914,0)</t>
  </si>
  <si>
    <t>Дума от 28.05.2015 №731</t>
  </si>
  <si>
    <t>Проект Думы от 25.06.2015 №</t>
  </si>
  <si>
    <r>
      <t xml:space="preserve">(901,6) Субсидии бюджетам муниципальных районов на </t>
    </r>
    <r>
      <rPr>
        <b/>
        <sz val="8"/>
        <rFont val="Times New Roman"/>
        <family val="1"/>
        <charset val="204"/>
      </rPr>
      <t>проведение ремонтов  зданий</t>
    </r>
    <r>
      <rPr>
        <sz val="8"/>
        <rFont val="Times New Roman"/>
        <family val="1"/>
        <charset val="204"/>
      </rPr>
      <t xml:space="preserve"> муниципальных учреждений, подведомственных органам местного самоуправления муниципальных районов области, реализующим полномочия в сфере культуры, в рамках государственной программы Новгородской области «Развитие культуры и туризма в Новгородской области 2014-2020 годы»</t>
    </r>
  </si>
  <si>
    <t>(106,4) Субсидии бюджетам муниципальных районов, городского округа на обучение работников  муниципальных учреждений, подведомственных органам местного самоуправления муниципальных районов, городского округа, реализующим полномочия  в сфере культуры, по образовательным программам высшего образования и дополнительным профессиональным программам в рамках государственной программы Новгородской области «Развитие культуры и туризма в Новгородской области 2014-2020 годы»</t>
  </si>
  <si>
    <t>(251,4) Субсидии бюджетам 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</si>
  <si>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(619,6) фед  Субсидии бюджетам 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</si>
  <si>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(16,8) Субсидии бюджетам  муниципальных районов и городского округа на организацию профессионального образования и дополнительного профессионального образования выборных должностных лиц, служащих и муниципальных служащих</t>
  </si>
  <si>
    <t>(-35,6) Субвенции бюджетам муниципальных районов  для предоставления их бюджетам поселений на осуществление государственных полномочий по первичному воинскому учету на территориях, где отсутствуют военные комиссариаты</t>
  </si>
  <si>
    <t>(-100) Субвенции бюджетам муниципальных районов  на осуществление отдельных государственных полномочий по выплате социального пособия на погребение и возмещению стоимости услуг, предоставляемых согласно гарантированному перечню услуг по погребению</t>
  </si>
  <si>
    <t>(-1991,8) Субвенции бюджетам муниципальных районов  на оплату жилищно-коммунальных услуг  отдельным категориям граждан</t>
  </si>
  <si>
    <r>
      <t xml:space="preserve">(-362,6) </t>
    </r>
    <r>
      <rPr>
        <sz val="6"/>
        <rFont val="Times New Roman"/>
        <family val="1"/>
        <charset val="204"/>
      </rPr>
      <t>Субвенции бюджетам муниципальных районов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организаций, технические средства обучения, расходные материалы и хозяйственные нужды образовательных организаций, на воспитание и обучение детей-инвалидов дошкольного и школьного возраста на дому, осуществляемое образовательными организациями, возмещение расходов за пользование услугой доступа к информационно-телекоммуникационной сети "Интернет" муниципальных общеобразовательных организаций, организующих обучение детей-инвалидов с использованием дистанционных образовательных технологий,</t>
    </r>
  </si>
  <si>
    <t xml:space="preserve">(0,8) Субвенции бюджетам муниципальных районов для финансового обеспечения государственных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 </t>
  </si>
  <si>
    <r>
      <t>(61,6) Иные межбюджетные трансферты  бюджетам муниципальных районов,  городского округа на</t>
    </r>
    <r>
      <rPr>
        <b/>
        <sz val="8"/>
        <rFont val="Times New Roman"/>
        <family val="1"/>
        <charset val="204"/>
      </rPr>
      <t xml:space="preserve"> погашение просроченной задолженности</t>
    </r>
    <r>
      <rPr>
        <sz val="8"/>
        <rFont val="Times New Roman"/>
        <family val="1"/>
        <charset val="204"/>
      </rPr>
      <t xml:space="preserve"> по расчетам с подрядчиками за выполненные в 2014 году работы за счет средств субсидии на проведение ремонтов и ремонтно-реставрационных работ зданий муниципальных учреждений, подведомственных органам местного самоуправления муниципальных районов, городского округа, реализующим полномочия в сфере культуры, в рамках государственной программы Новгородской области «Развитие культуры и туризма в Новгородской области 2014-2020 годы»</t>
    </r>
  </si>
  <si>
    <t>Передача полномочий Поддорского поселения</t>
  </si>
  <si>
    <t>Передача полномочий Поддорского поселения (зарплата 450,0 и начисл 100,2 на перед штатные единицы)</t>
  </si>
  <si>
    <t>(0,8) обл прис заседатели</t>
  </si>
  <si>
    <t>Передача полномочий Поддорского поселения (налог, адреса,нар друж,полиц,коррупц по 200 рублей)</t>
  </si>
  <si>
    <t>Обеспечение пожарной безопасности</t>
  </si>
  <si>
    <t>0310</t>
  </si>
  <si>
    <t>Передача полномочий Поддорского поселения (пож безопасн)</t>
  </si>
  <si>
    <t>Передача полномочий Поддорского поселения (дорож деят)</t>
  </si>
  <si>
    <t>Жилищное хозяйство</t>
  </si>
  <si>
    <t>0501</t>
  </si>
  <si>
    <t>Передача полномочий Поддорского поселения (имущ)</t>
  </si>
  <si>
    <t>Благоустройство</t>
  </si>
  <si>
    <t>0503</t>
  </si>
  <si>
    <t>Передача полномочий Поддорского поселения (мусор-15,0; благ -702,0; захор - 1,7; отдых - 0,1)</t>
  </si>
  <si>
    <t>(16,8) обл обучение госслуж</t>
  </si>
  <si>
    <t>(-100) обл погребение</t>
  </si>
  <si>
    <t>(-1991,8) обл ЖКУ</t>
  </si>
  <si>
    <t>(61,6) обл погашение долгов</t>
  </si>
  <si>
    <t>(8,0) обл обучение культработн</t>
  </si>
  <si>
    <t>(2,0) софинанс обучение культработн</t>
  </si>
  <si>
    <t>(98,4) обл обучение культработн</t>
  </si>
  <si>
    <t>(-2,0) на  софинанс обучение культработн в раздел 0702</t>
  </si>
  <si>
    <t>(901,6) обл ремонт зданий</t>
  </si>
  <si>
    <t>(-110,4) обл общее образ (нач на з/пл)</t>
  </si>
  <si>
    <t>(-252,2) обл общее образ (нач на з/пл)</t>
  </si>
  <si>
    <t>(619,6) фед  создание условий для занятий физической культурой и спортом</t>
  </si>
  <si>
    <t>(251,4) обл  создание условий для занятий физической культурой и спортом</t>
  </si>
  <si>
    <t>(-35,6) обл воинский учет (сокращ 10%)</t>
  </si>
  <si>
    <t>2015 год</t>
  </si>
  <si>
    <t>Дума от 25.06.2015 №736</t>
  </si>
  <si>
    <t>Проект Думы от 15.07.2015 №</t>
  </si>
  <si>
    <t>(1600)Доходы от продажи земельных участков, государственная собственность на которые не разграничена и которые расположены в границах сельских поселений.</t>
  </si>
  <si>
    <t>(10,2) Субсидии бюджетам муниципальных районов, городского округа на обучение работников  муниципальных учреждений, подведомственных органам местного самоуправления муниципальных районов, городского округа, реализующим полномочия  в сфере культуры, по образовательным программам высшего образования и дополнительным профессиональным программам в рамках государственной программы Новгородской области «Развитие культуры и туризма в Новгородской области 2014-2020 годы»</t>
  </si>
  <si>
    <t xml:space="preserve">(-32,0) 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</t>
  </si>
  <si>
    <t>(-52,0) перераспределение ассигнований по разделам</t>
  </si>
  <si>
    <t>(-0,4) на создание нового ПБС</t>
  </si>
  <si>
    <t>(105,0) перераспределение ассигнований по разделам</t>
  </si>
  <si>
    <t>(600,0) содержание здания</t>
  </si>
  <si>
    <t>(-377,0) на создание нового ПБС</t>
  </si>
  <si>
    <t>(-16,0) на создание нового ПБС</t>
  </si>
  <si>
    <t>(-718,7) на создание нового ПБС</t>
  </si>
  <si>
    <t>(-53,0) перераспределение ассигнований по разделам (Экономия по допл к пенсии)</t>
  </si>
  <si>
    <t>(0,4) на создание нового ПБС</t>
  </si>
  <si>
    <t>(377,0) на создание нового ПБС</t>
  </si>
  <si>
    <t>(16,0) на создание нового ПБС</t>
  </si>
  <si>
    <t>(718,7) на создание нового ПБС</t>
  </si>
  <si>
    <t>итого комитет по экономике (306)</t>
  </si>
  <si>
    <t>(10,2) обл Субсидии бюджетам муниципальных районов, городского округа на обучение работников  муниципальных учреждений, подведомственных органам местного самоуправления муниципальных районов, городского округа, реализующим полномочия  в сфере культуры, по образовательным программам высшего образования и дополнительным профессиональным программам в рамках государственной программы Новгородской области «Развитие культуры и туризма в Новгородской области 2014-2020 годы»</t>
  </si>
  <si>
    <t xml:space="preserve">(-32,0) обл  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</t>
  </si>
  <si>
    <t>(1000,0) ремонт Поддорской школы</t>
  </si>
  <si>
    <t>О.А.Николаева</t>
  </si>
  <si>
    <t>Дума от 21.07.2015 №741</t>
  </si>
  <si>
    <t>Проект Думы от 27.08.2015 №</t>
  </si>
  <si>
    <t>передаваемые полномочия с поддорского поселения</t>
  </si>
  <si>
    <t>Иные межбюджетные трансферты Поддорскому сельскому поселению</t>
  </si>
  <si>
    <t>Перераспределение ассигнований</t>
  </si>
  <si>
    <t>Молодежная политика и  оздоровление детей</t>
  </si>
  <si>
    <t>Культура</t>
  </si>
  <si>
    <t>Физическая культура</t>
  </si>
  <si>
    <t xml:space="preserve">Итого  по бюджету </t>
  </si>
  <si>
    <t>примечание</t>
  </si>
  <si>
    <t>Коммунальное хозяйство</t>
  </si>
  <si>
    <t>0502</t>
  </si>
  <si>
    <t>Обеспечение проведение выборов и референдумов</t>
  </si>
  <si>
    <t>Прочие безвозмездные поступления</t>
  </si>
  <si>
    <t>В том числе УЛИЧНОЕ ОСВЕЩЕНИЕ</t>
  </si>
  <si>
    <t>МЕСТА ЗАХОРОНЕНИЯ</t>
  </si>
  <si>
    <t>ПРОЧЕЕ  БЛАГОУСТРОЙСТВО</t>
  </si>
  <si>
    <t>ФОРМИРОВАНИЕ ГОРОДСКОЙ СРЕДЫ</t>
  </si>
  <si>
    <t>в том числе субсидия дороги область</t>
  </si>
  <si>
    <t>в том числе субсидия город среда</t>
  </si>
  <si>
    <t>в том числе из района</t>
  </si>
  <si>
    <t>Дорожный фонд</t>
  </si>
  <si>
    <t>Условно-утвержденные</t>
  </si>
  <si>
    <t>в том числе субсидия детская площадка</t>
  </si>
  <si>
    <t>Комплексное развитие сельских территорий</t>
  </si>
  <si>
    <t>2024 год бюджет</t>
  </si>
  <si>
    <t>2025 год бюджет</t>
  </si>
  <si>
    <t>разница 2024год</t>
  </si>
  <si>
    <t>разница 2025год</t>
  </si>
  <si>
    <t>Реформирование и развитие местного саоуправления</t>
  </si>
  <si>
    <t>ППМИ, ТОСЫ, НАРОДНЫЙ БЮДЖЕТ</t>
  </si>
  <si>
    <t>Дефицит - , профицит +</t>
  </si>
  <si>
    <t xml:space="preserve">налог на имущество, землю, доходы физических лиц; инициативные платежи </t>
  </si>
  <si>
    <t>2026 год бюджет</t>
  </si>
  <si>
    <t>разница 2026год</t>
  </si>
  <si>
    <t xml:space="preserve"> бюджет </t>
  </si>
  <si>
    <t>Комплексное развитие с/ территорий программа</t>
  </si>
  <si>
    <t xml:space="preserve">Расшифровка   ДОХОДЫ  ПОДДОРСКОЕ СЕЛЬСКОЕ ПОСЕЛЕНИЕ проект по бюджету на 2024-2026 годы  07.12.2023г к проекту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</si>
</sst>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_р_."/>
    <numFmt numFmtId="165" formatCode="#,##0.00&quot;р.&quot;"/>
    <numFmt numFmtId="166" formatCode="#,##0.00_р_."/>
  </numFmts>
  <fonts count="33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6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0" fillId="0" borderId="0" xfId="0" applyFont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65" fontId="2" fillId="0" borderId="1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vertical="top" wrapText="1"/>
    </xf>
    <xf numFmtId="165" fontId="2" fillId="0" borderId="3" xfId="0" applyNumberFormat="1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9" fillId="0" borderId="0" xfId="0" applyFont="1" applyAlignment="1">
      <alignment horizontal="center" vertical="top"/>
    </xf>
    <xf numFmtId="164" fontId="9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64" fontId="1" fillId="0" borderId="0" xfId="0" applyNumberFormat="1" applyFont="1" applyAlignment="1">
      <alignment vertical="top"/>
    </xf>
    <xf numFmtId="164" fontId="2" fillId="0" borderId="4" xfId="0" applyNumberFormat="1" applyFont="1" applyBorder="1" applyAlignment="1">
      <alignment horizontal="center" vertical="top" wrapText="1"/>
    </xf>
    <xf numFmtId="0" fontId="5" fillId="0" borderId="1" xfId="0" applyFont="1" applyFill="1" applyBorder="1" applyAlignment="1">
      <alignment vertical="justify" wrapText="1"/>
    </xf>
    <xf numFmtId="166" fontId="3" fillId="0" borderId="1" xfId="0" applyNumberFormat="1" applyFont="1" applyBorder="1" applyAlignment="1">
      <alignment vertical="top" wrapText="1"/>
    </xf>
    <xf numFmtId="166" fontId="2" fillId="0" borderId="1" xfId="0" applyNumberFormat="1" applyFont="1" applyBorder="1" applyAlignment="1">
      <alignment vertical="top" wrapText="1"/>
    </xf>
    <xf numFmtId="166" fontId="2" fillId="0" borderId="4" xfId="0" applyNumberFormat="1" applyFont="1" applyBorder="1" applyAlignment="1">
      <alignment vertical="top" wrapText="1"/>
    </xf>
    <xf numFmtId="166" fontId="2" fillId="0" borderId="3" xfId="0" applyNumberFormat="1" applyFont="1" applyBorder="1" applyAlignment="1">
      <alignment vertical="top" wrapText="1"/>
    </xf>
    <xf numFmtId="166" fontId="2" fillId="2" borderId="1" xfId="0" applyNumberFormat="1" applyFont="1" applyFill="1" applyBorder="1" applyAlignment="1">
      <alignment vertical="top" wrapText="1"/>
    </xf>
    <xf numFmtId="166" fontId="2" fillId="2" borderId="4" xfId="0" applyNumberFormat="1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vertical="top" wrapText="1"/>
    </xf>
    <xf numFmtId="166" fontId="2" fillId="0" borderId="4" xfId="0" applyNumberFormat="1" applyFont="1" applyFill="1" applyBorder="1" applyAlignment="1">
      <alignment vertical="top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wrapText="1"/>
    </xf>
    <xf numFmtId="0" fontId="6" fillId="0" borderId="1" xfId="0" applyFont="1" applyFill="1" applyBorder="1" applyAlignment="1">
      <alignment vertical="justify" wrapText="1"/>
    </xf>
    <xf numFmtId="0" fontId="6" fillId="0" borderId="1" xfId="0" applyNumberFormat="1" applyFont="1" applyFill="1" applyBorder="1" applyAlignment="1">
      <alignment vertical="justify" wrapText="1"/>
    </xf>
    <xf numFmtId="0" fontId="10" fillId="0" borderId="1" xfId="0" applyFont="1" applyBorder="1" applyAlignment="1">
      <alignment vertical="top" wrapText="1"/>
    </xf>
    <xf numFmtId="0" fontId="6" fillId="0" borderId="1" xfId="0" applyNumberFormat="1" applyFont="1" applyFill="1" applyBorder="1" applyAlignment="1">
      <alignment horizontal="left" vertical="justify" wrapText="1"/>
    </xf>
    <xf numFmtId="0" fontId="1" fillId="0" borderId="0" xfId="0" applyFont="1" applyBorder="1" applyAlignment="1">
      <alignment vertical="top" wrapText="1"/>
    </xf>
    <xf numFmtId="0" fontId="9" fillId="0" borderId="0" xfId="0" applyFont="1" applyBorder="1" applyAlignment="1">
      <alignment horizontal="center" vertical="top"/>
    </xf>
    <xf numFmtId="164" fontId="9" fillId="0" borderId="0" xfId="0" applyNumberFormat="1" applyFont="1" applyBorder="1" applyAlignment="1">
      <alignment vertical="top"/>
    </xf>
    <xf numFmtId="0" fontId="0" fillId="0" borderId="0" xfId="0" applyFont="1" applyBorder="1"/>
    <xf numFmtId="0" fontId="10" fillId="0" borderId="0" xfId="0" applyFont="1" applyBorder="1" applyAlignment="1">
      <alignment wrapText="1"/>
    </xf>
    <xf numFmtId="0" fontId="0" fillId="0" borderId="0" xfId="0" applyBorder="1"/>
    <xf numFmtId="0" fontId="2" fillId="0" borderId="0" xfId="0" applyFont="1" applyFill="1" applyBorder="1" applyAlignment="1">
      <alignment vertical="top" wrapText="1"/>
    </xf>
    <xf numFmtId="49" fontId="2" fillId="0" borderId="0" xfId="0" applyNumberFormat="1" applyFont="1" applyFill="1" applyBorder="1" applyAlignment="1">
      <alignment horizontal="center" vertical="top"/>
    </xf>
    <xf numFmtId="166" fontId="2" fillId="0" borderId="0" xfId="0" applyNumberFormat="1" applyFont="1" applyBorder="1" applyAlignment="1">
      <alignment vertical="top" wrapText="1"/>
    </xf>
    <xf numFmtId="166" fontId="0" fillId="0" borderId="0" xfId="0" applyNumberFormat="1"/>
    <xf numFmtId="0" fontId="7" fillId="0" borderId="1" xfId="0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horizontal="left" vertical="top"/>
    </xf>
    <xf numFmtId="0" fontId="2" fillId="0" borderId="3" xfId="0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center" vertical="top"/>
    </xf>
    <xf numFmtId="166" fontId="2" fillId="0" borderId="3" xfId="0" applyNumberFormat="1" applyFont="1" applyBorder="1" applyAlignment="1">
      <alignment horizontal="right" vertical="top" wrapText="1"/>
    </xf>
    <xf numFmtId="165" fontId="2" fillId="0" borderId="3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/>
    </xf>
    <xf numFmtId="166" fontId="2" fillId="0" borderId="1" xfId="0" applyNumberFormat="1" applyFont="1" applyBorder="1" applyAlignment="1">
      <alignment horizontal="right" vertical="top" wrapText="1"/>
    </xf>
    <xf numFmtId="166" fontId="2" fillId="0" borderId="3" xfId="0" applyNumberFormat="1" applyFont="1" applyBorder="1" applyAlignment="1">
      <alignment horizontal="center" vertical="top" wrapText="1"/>
    </xf>
    <xf numFmtId="0" fontId="7" fillId="0" borderId="3" xfId="0" applyFont="1" applyFill="1" applyBorder="1" applyAlignment="1">
      <alignment horizontal="left" vertical="top" wrapText="1"/>
    </xf>
    <xf numFmtId="166" fontId="1" fillId="0" borderId="0" xfId="0" applyNumberFormat="1" applyFont="1" applyAlignment="1">
      <alignment vertical="top" wrapText="1"/>
    </xf>
    <xf numFmtId="166" fontId="1" fillId="0" borderId="0" xfId="0" applyNumberFormat="1" applyFont="1" applyAlignment="1">
      <alignment horizontal="center" vertical="top"/>
    </xf>
    <xf numFmtId="166" fontId="10" fillId="0" borderId="0" xfId="0" applyNumberFormat="1" applyFont="1" applyBorder="1" applyAlignment="1">
      <alignment wrapText="1"/>
    </xf>
    <xf numFmtId="166" fontId="9" fillId="0" borderId="1" xfId="0" applyNumberFormat="1" applyFont="1" applyBorder="1" applyAlignment="1">
      <alignment wrapText="1"/>
    </xf>
    <xf numFmtId="166" fontId="13" fillId="0" borderId="1" xfId="0" applyNumberFormat="1" applyFont="1" applyBorder="1" applyAlignment="1">
      <alignment wrapText="1"/>
    </xf>
    <xf numFmtId="0" fontId="11" fillId="0" borderId="5" xfId="0" applyFont="1" applyBorder="1" applyAlignment="1"/>
    <xf numFmtId="0" fontId="0" fillId="0" borderId="1" xfId="0" applyBorder="1"/>
    <xf numFmtId="0" fontId="12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14" fillId="0" borderId="1" xfId="0" applyFont="1" applyBorder="1" applyAlignment="1">
      <alignment wrapText="1"/>
    </xf>
    <xf numFmtId="166" fontId="15" fillId="0" borderId="4" xfId="0" applyNumberFormat="1" applyFont="1" applyBorder="1" applyAlignment="1">
      <alignment wrapText="1"/>
    </xf>
    <xf numFmtId="166" fontId="12" fillId="0" borderId="1" xfId="0" applyNumberFormat="1" applyFont="1" applyBorder="1" applyAlignment="1">
      <alignment wrapText="1"/>
    </xf>
    <xf numFmtId="0" fontId="0" fillId="0" borderId="1" xfId="0" applyBorder="1" applyAlignment="1">
      <alignment wrapText="1"/>
    </xf>
    <xf numFmtId="0" fontId="0" fillId="3" borderId="0" xfId="0" applyFill="1"/>
    <xf numFmtId="0" fontId="0" fillId="3" borderId="0" xfId="0" applyFont="1" applyFill="1"/>
    <xf numFmtId="0" fontId="17" fillId="0" borderId="4" xfId="0" applyFont="1" applyBorder="1" applyAlignment="1">
      <alignment wrapText="1"/>
    </xf>
    <xf numFmtId="0" fontId="17" fillId="3" borderId="1" xfId="0" applyFont="1" applyFill="1" applyBorder="1" applyAlignment="1">
      <alignment wrapText="1"/>
    </xf>
    <xf numFmtId="166" fontId="19" fillId="0" borderId="1" xfId="0" applyNumberFormat="1" applyFont="1" applyFill="1" applyBorder="1" applyAlignment="1">
      <alignment horizontal="center" vertical="top"/>
    </xf>
    <xf numFmtId="166" fontId="19" fillId="0" borderId="1" xfId="0" applyNumberFormat="1" applyFont="1" applyFill="1" applyBorder="1" applyAlignment="1">
      <alignment vertical="top" wrapText="1"/>
    </xf>
    <xf numFmtId="166" fontId="19" fillId="0" borderId="1" xfId="0" applyNumberFormat="1" applyFont="1" applyBorder="1" applyAlignment="1">
      <alignment horizontal="center" vertical="top" wrapText="1"/>
    </xf>
    <xf numFmtId="166" fontId="19" fillId="0" borderId="1" xfId="0" applyNumberFormat="1" applyFont="1" applyBorder="1" applyAlignment="1">
      <alignment vertical="top" wrapText="1"/>
    </xf>
    <xf numFmtId="2" fontId="15" fillId="0" borderId="4" xfId="0" applyNumberFormat="1" applyFont="1" applyBorder="1" applyAlignment="1">
      <alignment wrapText="1"/>
    </xf>
    <xf numFmtId="166" fontId="0" fillId="0" borderId="1" xfId="0" applyNumberFormat="1" applyFont="1" applyBorder="1" applyAlignment="1">
      <alignment wrapText="1"/>
    </xf>
    <xf numFmtId="166" fontId="16" fillId="4" borderId="1" xfId="0" applyNumberFormat="1" applyFont="1" applyFill="1" applyBorder="1" applyAlignment="1">
      <alignment horizontal="center" vertical="top" wrapText="1"/>
    </xf>
    <xf numFmtId="166" fontId="21" fillId="0" borderId="1" xfId="0" applyNumberFormat="1" applyFont="1" applyFill="1" applyBorder="1" applyAlignment="1">
      <alignment vertical="top" wrapText="1"/>
    </xf>
    <xf numFmtId="166" fontId="22" fillId="0" borderId="1" xfId="0" applyNumberFormat="1" applyFont="1" applyFill="1" applyBorder="1" applyAlignment="1">
      <alignment horizontal="center" vertical="top"/>
    </xf>
    <xf numFmtId="166" fontId="21" fillId="0" borderId="1" xfId="0" applyNumberFormat="1" applyFont="1" applyBorder="1" applyAlignment="1">
      <alignment horizontal="center" vertical="top" wrapText="1"/>
    </xf>
    <xf numFmtId="166" fontId="21" fillId="3" borderId="1" xfId="0" applyNumberFormat="1" applyFont="1" applyFill="1" applyBorder="1" applyAlignment="1">
      <alignment horizontal="center" vertical="top" wrapText="1"/>
    </xf>
    <xf numFmtId="166" fontId="22" fillId="0" borderId="1" xfId="0" applyNumberFormat="1" applyFont="1" applyFill="1" applyBorder="1" applyAlignment="1">
      <alignment vertical="top" wrapText="1"/>
    </xf>
    <xf numFmtId="166" fontId="23" fillId="0" borderId="4" xfId="0" applyNumberFormat="1" applyFont="1" applyBorder="1" applyAlignment="1">
      <alignment horizontal="center" wrapText="1"/>
    </xf>
    <xf numFmtId="166" fontId="23" fillId="3" borderId="1" xfId="0" applyNumberFormat="1" applyFont="1" applyFill="1" applyBorder="1" applyAlignment="1">
      <alignment horizontal="center"/>
    </xf>
    <xf numFmtId="166" fontId="23" fillId="0" borderId="4" xfId="0" applyNumberFormat="1" applyFont="1" applyBorder="1" applyAlignment="1">
      <alignment horizontal="center"/>
    </xf>
    <xf numFmtId="166" fontId="22" fillId="0" borderId="3" xfId="0" applyNumberFormat="1" applyFont="1" applyFill="1" applyBorder="1" applyAlignment="1">
      <alignment horizontal="left" vertical="top" wrapText="1"/>
    </xf>
    <xf numFmtId="166" fontId="22" fillId="0" borderId="3" xfId="0" applyNumberFormat="1" applyFont="1" applyFill="1" applyBorder="1" applyAlignment="1">
      <alignment horizontal="center" vertical="top"/>
    </xf>
    <xf numFmtId="166" fontId="24" fillId="0" borderId="4" xfId="0" applyNumberFormat="1" applyFont="1" applyFill="1" applyBorder="1" applyAlignment="1">
      <alignment horizontal="center" wrapText="1"/>
    </xf>
    <xf numFmtId="166" fontId="24" fillId="0" borderId="4" xfId="0" applyNumberFormat="1" applyFont="1" applyFill="1" applyBorder="1" applyAlignment="1">
      <alignment horizontal="center" vertical="justify" wrapText="1"/>
    </xf>
    <xf numFmtId="166" fontId="24" fillId="3" borderId="4" xfId="0" applyNumberFormat="1" applyFont="1" applyFill="1" applyBorder="1" applyAlignment="1">
      <alignment horizontal="center" vertical="justify" wrapText="1"/>
    </xf>
    <xf numFmtId="166" fontId="22" fillId="0" borderId="1" xfId="0" applyNumberFormat="1" applyFont="1" applyFill="1" applyBorder="1" applyAlignment="1">
      <alignment horizontal="left" vertical="top" wrapText="1"/>
    </xf>
    <xf numFmtId="166" fontId="24" fillId="3" borderId="4" xfId="0" applyNumberFormat="1" applyFont="1" applyFill="1" applyBorder="1" applyAlignment="1">
      <alignment horizontal="center" wrapText="1"/>
    </xf>
    <xf numFmtId="166" fontId="26" fillId="3" borderId="1" xfId="0" applyNumberFormat="1" applyFont="1" applyFill="1" applyBorder="1"/>
    <xf numFmtId="166" fontId="26" fillId="0" borderId="1" xfId="0" applyNumberFormat="1" applyFont="1" applyBorder="1"/>
    <xf numFmtId="166" fontId="21" fillId="0" borderId="1" xfId="0" applyNumberFormat="1" applyFont="1" applyBorder="1" applyAlignment="1">
      <alignment vertical="top" wrapText="1"/>
    </xf>
    <xf numFmtId="166" fontId="22" fillId="0" borderId="1" xfId="0" applyNumberFormat="1" applyFont="1" applyBorder="1" applyAlignment="1">
      <alignment horizontal="center" vertical="top" wrapText="1"/>
    </xf>
    <xf numFmtId="166" fontId="22" fillId="0" borderId="3" xfId="0" applyNumberFormat="1" applyFont="1" applyFill="1" applyBorder="1" applyAlignment="1">
      <alignment vertical="top" wrapText="1"/>
    </xf>
    <xf numFmtId="49" fontId="22" fillId="0" borderId="3" xfId="0" applyNumberFormat="1" applyFont="1" applyBorder="1" applyAlignment="1">
      <alignment horizontal="center" wrapText="1"/>
    </xf>
    <xf numFmtId="166" fontId="27" fillId="0" borderId="4" xfId="0" applyNumberFormat="1" applyFont="1" applyBorder="1" applyAlignment="1">
      <alignment wrapText="1"/>
    </xf>
    <xf numFmtId="166" fontId="26" fillId="0" borderId="4" xfId="0" applyNumberFormat="1" applyFont="1" applyBorder="1"/>
    <xf numFmtId="166" fontId="22" fillId="0" borderId="3" xfId="0" applyNumberFormat="1" applyFont="1" applyFill="1" applyBorder="1" applyAlignment="1">
      <alignment vertical="center" wrapText="1"/>
    </xf>
    <xf numFmtId="166" fontId="27" fillId="0" borderId="4" xfId="0" applyNumberFormat="1" applyFont="1" applyBorder="1" applyAlignment="1">
      <alignment vertical="center" wrapText="1"/>
    </xf>
    <xf numFmtId="166" fontId="27" fillId="3" borderId="1" xfId="0" applyNumberFormat="1" applyFont="1" applyFill="1" applyBorder="1" applyAlignment="1">
      <alignment vertical="center"/>
    </xf>
    <xf numFmtId="166" fontId="27" fillId="0" borderId="4" xfId="0" applyNumberFormat="1" applyFont="1" applyBorder="1" applyAlignment="1">
      <alignment vertical="center"/>
    </xf>
    <xf numFmtId="166" fontId="27" fillId="3" borderId="1" xfId="0" applyNumberFormat="1" applyFont="1" applyFill="1" applyBorder="1"/>
    <xf numFmtId="166" fontId="27" fillId="0" borderId="4" xfId="0" applyNumberFormat="1" applyFont="1" applyBorder="1"/>
    <xf numFmtId="166" fontId="28" fillId="0" borderId="3" xfId="0" applyNumberFormat="1" applyFont="1" applyFill="1" applyBorder="1" applyAlignment="1">
      <alignment vertical="top" wrapText="1"/>
    </xf>
    <xf numFmtId="166" fontId="28" fillId="0" borderId="3" xfId="0" applyNumberFormat="1" applyFont="1" applyFill="1" applyBorder="1" applyAlignment="1">
      <alignment horizontal="center" vertical="top"/>
    </xf>
    <xf numFmtId="166" fontId="23" fillId="0" borderId="4" xfId="0" applyNumberFormat="1" applyFont="1" applyBorder="1" applyAlignment="1">
      <alignment wrapText="1"/>
    </xf>
    <xf numFmtId="166" fontId="29" fillId="3" borderId="1" xfId="0" applyNumberFormat="1" applyFont="1" applyFill="1" applyBorder="1"/>
    <xf numFmtId="166" fontId="29" fillId="0" borderId="4" xfId="0" applyNumberFormat="1" applyFont="1" applyBorder="1"/>
    <xf numFmtId="166" fontId="21" fillId="0" borderId="4" xfId="0" applyNumberFormat="1" applyFont="1" applyFill="1" applyBorder="1" applyAlignment="1">
      <alignment vertical="justify" wrapText="1"/>
    </xf>
    <xf numFmtId="166" fontId="28" fillId="0" borderId="4" xfId="0" applyNumberFormat="1" applyFont="1" applyFill="1" applyBorder="1" applyAlignment="1">
      <alignment vertical="justify" wrapText="1"/>
    </xf>
    <xf numFmtId="166" fontId="24" fillId="0" borderId="4" xfId="0" applyNumberFormat="1" applyFont="1" applyFill="1" applyBorder="1" applyAlignment="1">
      <alignment horizontal="right" wrapText="1"/>
    </xf>
    <xf numFmtId="166" fontId="27" fillId="0" borderId="4" xfId="0" applyNumberFormat="1" applyFont="1" applyBorder="1" applyAlignment="1">
      <alignment horizontal="right" vertical="center" wrapText="1"/>
    </xf>
    <xf numFmtId="166" fontId="27" fillId="3" borderId="1" xfId="0" applyNumberFormat="1" applyFont="1" applyFill="1" applyBorder="1" applyAlignment="1">
      <alignment horizontal="right" vertical="center"/>
    </xf>
    <xf numFmtId="166" fontId="27" fillId="0" borderId="4" xfId="0" applyNumberFormat="1" applyFont="1" applyBorder="1" applyAlignment="1">
      <alignment horizontal="right" vertical="center"/>
    </xf>
    <xf numFmtId="49" fontId="22" fillId="0" borderId="3" xfId="0" applyNumberFormat="1" applyFont="1" applyFill="1" applyBorder="1" applyAlignment="1">
      <alignment horizontal="center" vertical="top"/>
    </xf>
    <xf numFmtId="166" fontId="27" fillId="3" borderId="4" xfId="0" applyNumberFormat="1" applyFont="1" applyFill="1" applyBorder="1" applyAlignment="1">
      <alignment vertical="center" wrapText="1"/>
    </xf>
    <xf numFmtId="166" fontId="27" fillId="0" borderId="1" xfId="0" applyNumberFormat="1" applyFont="1" applyBorder="1" applyAlignment="1">
      <alignment vertical="center"/>
    </xf>
    <xf numFmtId="166" fontId="29" fillId="0" borderId="1" xfId="0" applyNumberFormat="1" applyFont="1" applyBorder="1" applyAlignment="1">
      <alignment vertical="center" wrapText="1"/>
    </xf>
    <xf numFmtId="166" fontId="29" fillId="3" borderId="1" xfId="0" applyNumberFormat="1" applyFont="1" applyFill="1" applyBorder="1" applyAlignment="1">
      <alignment vertical="center"/>
    </xf>
    <xf numFmtId="166" fontId="29" fillId="0" borderId="4" xfId="0" applyNumberFormat="1" applyFont="1" applyBorder="1" applyAlignment="1">
      <alignment vertical="center"/>
    </xf>
    <xf numFmtId="166" fontId="29" fillId="0" borderId="4" xfId="0" applyNumberFormat="1" applyFont="1" applyBorder="1" applyAlignment="1">
      <alignment wrapText="1"/>
    </xf>
    <xf numFmtId="166" fontId="28" fillId="0" borderId="1" xfId="0" applyNumberFormat="1" applyFont="1" applyFill="1" applyBorder="1" applyAlignment="1">
      <alignment horizontal="left" vertical="top" wrapText="1"/>
    </xf>
    <xf numFmtId="166" fontId="27" fillId="0" borderId="4" xfId="0" applyNumberFormat="1" applyFont="1" applyBorder="1" applyAlignment="1">
      <alignment vertical="top" wrapText="1"/>
    </xf>
    <xf numFmtId="4" fontId="30" fillId="0" borderId="1" xfId="0" applyNumberFormat="1" applyFont="1" applyBorder="1"/>
    <xf numFmtId="4" fontId="18" fillId="0" borderId="1" xfId="0" applyNumberFormat="1" applyFont="1" applyBorder="1"/>
    <xf numFmtId="0" fontId="30" fillId="0" borderId="1" xfId="0" applyFont="1" applyBorder="1"/>
    <xf numFmtId="0" fontId="18" fillId="3" borderId="1" xfId="0" applyFont="1" applyFill="1" applyBorder="1"/>
    <xf numFmtId="0" fontId="18" fillId="0" borderId="4" xfId="0" applyFont="1" applyBorder="1"/>
    <xf numFmtId="0" fontId="18" fillId="0" borderId="1" xfId="0" applyFont="1" applyBorder="1"/>
    <xf numFmtId="0" fontId="30" fillId="0" borderId="1" xfId="0" applyFont="1" applyBorder="1" applyAlignment="1">
      <alignment wrapText="1"/>
    </xf>
    <xf numFmtId="4" fontId="30" fillId="0" borderId="1" xfId="0" applyNumberFormat="1" applyFont="1" applyBorder="1" applyAlignment="1">
      <alignment wrapText="1"/>
    </xf>
    <xf numFmtId="4" fontId="18" fillId="0" borderId="1" xfId="0" applyNumberFormat="1" applyFont="1" applyBorder="1" applyAlignment="1">
      <alignment wrapText="1"/>
    </xf>
    <xf numFmtId="4" fontId="18" fillId="0" borderId="1" xfId="0" applyNumberFormat="1" applyFont="1" applyBorder="1" applyAlignment="1">
      <alignment vertical="center"/>
    </xf>
    <xf numFmtId="0" fontId="18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166" fontId="23" fillId="3" borderId="1" xfId="0" applyNumberFormat="1" applyFont="1" applyFill="1" applyBorder="1"/>
    <xf numFmtId="166" fontId="23" fillId="0" borderId="4" xfId="0" applyNumberFormat="1" applyFont="1" applyBorder="1"/>
    <xf numFmtId="4" fontId="30" fillId="0" borderId="1" xfId="0" applyNumberFormat="1" applyFont="1" applyBorder="1" applyAlignment="1"/>
    <xf numFmtId="166" fontId="16" fillId="4" borderId="1" xfId="0" applyNumberFormat="1" applyFont="1" applyFill="1" applyBorder="1" applyAlignment="1">
      <alignment vertical="top" wrapText="1"/>
    </xf>
    <xf numFmtId="166" fontId="16" fillId="4" borderId="1" xfId="0" applyNumberFormat="1" applyFont="1" applyFill="1" applyBorder="1" applyAlignment="1">
      <alignment horizontal="center" vertical="top"/>
    </xf>
    <xf numFmtId="166" fontId="17" fillId="4" borderId="1" xfId="0" applyNumberFormat="1" applyFont="1" applyFill="1" applyBorder="1" applyAlignment="1">
      <alignment wrapText="1"/>
    </xf>
    <xf numFmtId="0" fontId="31" fillId="4" borderId="0" xfId="0" applyFont="1" applyFill="1"/>
    <xf numFmtId="166" fontId="15" fillId="0" borderId="1" xfId="0" applyNumberFormat="1" applyFont="1" applyBorder="1"/>
    <xf numFmtId="166" fontId="15" fillId="0" borderId="1" xfId="0" applyNumberFormat="1" applyFont="1" applyBorder="1" applyAlignment="1">
      <alignment wrapText="1"/>
    </xf>
    <xf numFmtId="0" fontId="32" fillId="0" borderId="0" xfId="0" applyFont="1"/>
    <xf numFmtId="0" fontId="32" fillId="0" borderId="1" xfId="0" applyFont="1" applyBorder="1"/>
    <xf numFmtId="0" fontId="32" fillId="3" borderId="1" xfId="0" applyFont="1" applyFill="1" applyBorder="1"/>
    <xf numFmtId="0" fontId="32" fillId="0" borderId="4" xfId="0" applyFont="1" applyBorder="1"/>
    <xf numFmtId="0" fontId="32" fillId="0" borderId="0" xfId="0" applyFont="1" applyBorder="1"/>
    <xf numFmtId="166" fontId="23" fillId="0" borderId="4" xfId="0" applyNumberFormat="1" applyFont="1" applyBorder="1" applyAlignment="1">
      <alignment vertical="center" wrapText="1"/>
    </xf>
    <xf numFmtId="166" fontId="23" fillId="3" borderId="1" xfId="0" applyNumberFormat="1" applyFont="1" applyFill="1" applyBorder="1" applyAlignment="1">
      <alignment vertical="center"/>
    </xf>
    <xf numFmtId="166" fontId="23" fillId="0" borderId="4" xfId="0" applyNumberFormat="1" applyFont="1" applyBorder="1" applyAlignment="1">
      <alignment vertical="center"/>
    </xf>
    <xf numFmtId="4" fontId="24" fillId="0" borderId="4" xfId="0" applyNumberFormat="1" applyFont="1" applyFill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166" fontId="2" fillId="0" borderId="3" xfId="0" applyNumberFormat="1" applyFont="1" applyBorder="1" applyAlignment="1">
      <alignment horizontal="right" vertical="top" wrapText="1"/>
    </xf>
    <xf numFmtId="166" fontId="2" fillId="0" borderId="7" xfId="0" applyNumberFormat="1" applyFont="1" applyBorder="1" applyAlignment="1">
      <alignment horizontal="right" vertical="top" wrapText="1"/>
    </xf>
    <xf numFmtId="165" fontId="2" fillId="0" borderId="3" xfId="0" applyNumberFormat="1" applyFont="1" applyFill="1" applyBorder="1" applyAlignment="1">
      <alignment horizontal="left" vertical="top" wrapText="1"/>
    </xf>
    <xf numFmtId="165" fontId="2" fillId="0" borderId="7" xfId="0" applyNumberFormat="1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center" vertical="top"/>
    </xf>
    <xf numFmtId="49" fontId="2" fillId="0" borderId="6" xfId="0" applyNumberFormat="1" applyFont="1" applyFill="1" applyBorder="1" applyAlignment="1">
      <alignment horizontal="center" vertical="top"/>
    </xf>
    <xf numFmtId="49" fontId="2" fillId="0" borderId="7" xfId="0" applyNumberFormat="1" applyFont="1" applyFill="1" applyBorder="1" applyAlignment="1">
      <alignment horizontal="center" vertical="top"/>
    </xf>
    <xf numFmtId="166" fontId="2" fillId="0" borderId="6" xfId="0" applyNumberFormat="1" applyFont="1" applyBorder="1" applyAlignment="1">
      <alignment horizontal="right" vertical="top" wrapText="1"/>
    </xf>
    <xf numFmtId="49" fontId="2" fillId="0" borderId="3" xfId="0" applyNumberFormat="1" applyFont="1" applyFill="1" applyBorder="1" applyAlignment="1">
      <alignment horizontal="left" vertical="top"/>
    </xf>
    <xf numFmtId="49" fontId="2" fillId="0" borderId="7" xfId="0" applyNumberFormat="1" applyFont="1" applyFill="1" applyBorder="1" applyAlignment="1">
      <alignment horizontal="left" vertical="top"/>
    </xf>
    <xf numFmtId="165" fontId="2" fillId="0" borderId="6" xfId="0" applyNumberFormat="1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center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/>
    </xf>
    <xf numFmtId="166" fontId="2" fillId="0" borderId="1" xfId="0" applyNumberFormat="1" applyFont="1" applyBorder="1" applyAlignment="1">
      <alignment horizontal="right" vertical="top" wrapText="1"/>
    </xf>
    <xf numFmtId="166" fontId="2" fillId="0" borderId="3" xfId="0" applyNumberFormat="1" applyFont="1" applyBorder="1" applyAlignment="1">
      <alignment horizontal="center" vertical="top" wrapText="1"/>
    </xf>
    <xf numFmtId="166" fontId="2" fillId="0" borderId="7" xfId="0" applyNumberFormat="1" applyFont="1" applyBorder="1" applyAlignment="1">
      <alignment horizontal="center" vertical="top" wrapText="1"/>
    </xf>
    <xf numFmtId="166" fontId="2" fillId="0" borderId="6" xfId="0" applyNumberFormat="1" applyFont="1" applyBorder="1" applyAlignment="1">
      <alignment horizontal="center" vertical="top" wrapText="1"/>
    </xf>
    <xf numFmtId="0" fontId="18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4" fontId="30" fillId="0" borderId="1" xfId="0" applyNumberFormat="1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166" fontId="20" fillId="0" borderId="8" xfId="0" applyNumberFormat="1" applyFont="1" applyBorder="1" applyAlignment="1">
      <alignment horizontal="left"/>
    </xf>
    <xf numFmtId="166" fontId="20" fillId="0" borderId="9" xfId="0" applyNumberFormat="1" applyFont="1" applyBorder="1" applyAlignment="1">
      <alignment horizontal="left"/>
    </xf>
    <xf numFmtId="166" fontId="25" fillId="0" borderId="4" xfId="0" applyNumberFormat="1" applyFont="1" applyBorder="1" applyAlignment="1">
      <alignment horizontal="left"/>
    </xf>
    <xf numFmtId="166" fontId="25" fillId="0" borderId="8" xfId="0" applyNumberFormat="1" applyFont="1" applyBorder="1" applyAlignment="1">
      <alignment horizontal="left"/>
    </xf>
    <xf numFmtId="166" fontId="25" fillId="0" borderId="9" xfId="0" applyNumberFormat="1" applyFont="1" applyBorder="1" applyAlignment="1">
      <alignment horizontal="left"/>
    </xf>
    <xf numFmtId="166" fontId="21" fillId="0" borderId="3" xfId="0" applyNumberFormat="1" applyFont="1" applyFill="1" applyBorder="1" applyAlignment="1">
      <alignment horizontal="left" vertical="top" wrapText="1"/>
    </xf>
    <xf numFmtId="166" fontId="21" fillId="0" borderId="7" xfId="0" applyNumberFormat="1" applyFont="1" applyFill="1" applyBorder="1" applyAlignment="1">
      <alignment horizontal="left" vertical="top" wrapText="1"/>
    </xf>
    <xf numFmtId="166" fontId="21" fillId="0" borderId="3" xfId="0" applyNumberFormat="1" applyFont="1" applyFill="1" applyBorder="1" applyAlignment="1">
      <alignment horizontal="center" vertical="top"/>
    </xf>
    <xf numFmtId="166" fontId="21" fillId="0" borderId="7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59"/>
  <sheetViews>
    <sheetView workbookViewId="0">
      <selection activeCell="B14" sqref="B14"/>
    </sheetView>
  </sheetViews>
  <sheetFormatPr defaultRowHeight="15" x14ac:dyDescent="0.25"/>
  <cols>
    <col min="1" max="1" width="2.5703125" customWidth="1"/>
    <col min="2" max="2" width="40.28515625" customWidth="1"/>
    <col min="4" max="4" width="17.28515625" customWidth="1"/>
    <col min="5" max="5" width="16.7109375" customWidth="1"/>
    <col min="6" max="6" width="15" style="1" customWidth="1"/>
    <col min="7" max="7" width="31" style="28" customWidth="1"/>
  </cols>
  <sheetData>
    <row r="2" spans="2:7" x14ac:dyDescent="0.25">
      <c r="B2" s="158" t="s">
        <v>0</v>
      </c>
      <c r="C2" s="158"/>
      <c r="D2" s="158"/>
      <c r="E2" s="1"/>
    </row>
    <row r="3" spans="2:7" ht="25.5" x14ac:dyDescent="0.25">
      <c r="B3" s="2">
        <v>2015</v>
      </c>
      <c r="C3" s="3"/>
      <c r="D3" s="4" t="s">
        <v>1</v>
      </c>
      <c r="E3" s="4" t="s">
        <v>2</v>
      </c>
      <c r="F3" s="18" t="s">
        <v>3</v>
      </c>
      <c r="G3" s="29" t="s">
        <v>4</v>
      </c>
    </row>
    <row r="4" spans="2:7" x14ac:dyDescent="0.25">
      <c r="B4" s="5" t="s">
        <v>5</v>
      </c>
      <c r="C4" s="51"/>
      <c r="D4" s="20">
        <v>142978800</v>
      </c>
      <c r="E4" s="20">
        <v>143006734.34</v>
      </c>
      <c r="F4" s="22">
        <f>E4-D4</f>
        <v>27934.340000003576</v>
      </c>
      <c r="G4" s="29"/>
    </row>
    <row r="5" spans="2:7" ht="19.5" customHeight="1" x14ac:dyDescent="0.25">
      <c r="B5" s="5" t="s">
        <v>6</v>
      </c>
      <c r="C5" s="51"/>
      <c r="D5" s="21">
        <v>37661000</v>
      </c>
      <c r="E5" s="21">
        <v>37661000</v>
      </c>
      <c r="F5" s="22">
        <f t="shared" ref="F5:F27" si="0">E5-D5</f>
        <v>0</v>
      </c>
      <c r="G5" s="29"/>
    </row>
    <row r="6" spans="2:7" ht="25.5" customHeight="1" x14ac:dyDescent="0.25">
      <c r="B6" s="5" t="s">
        <v>7</v>
      </c>
      <c r="C6" s="51"/>
      <c r="D6" s="21">
        <v>26296100</v>
      </c>
      <c r="E6" s="21">
        <v>26296100</v>
      </c>
      <c r="F6" s="22">
        <f t="shared" si="0"/>
        <v>0</v>
      </c>
      <c r="G6" s="29"/>
    </row>
    <row r="7" spans="2:7" ht="19.5" customHeight="1" x14ac:dyDescent="0.25">
      <c r="B7" s="6" t="s">
        <v>8</v>
      </c>
      <c r="C7" s="51"/>
      <c r="D7" s="21">
        <v>9048200</v>
      </c>
      <c r="E7" s="21">
        <v>9048200</v>
      </c>
      <c r="F7" s="22">
        <f t="shared" si="0"/>
        <v>0</v>
      </c>
      <c r="G7" s="30"/>
    </row>
    <row r="8" spans="2:7" ht="19.5" customHeight="1" x14ac:dyDescent="0.25">
      <c r="B8" s="7" t="s">
        <v>9</v>
      </c>
      <c r="C8" s="51"/>
      <c r="D8" s="21">
        <v>69667200</v>
      </c>
      <c r="E8" s="21">
        <v>69667200</v>
      </c>
      <c r="F8" s="22">
        <f t="shared" si="0"/>
        <v>0</v>
      </c>
      <c r="G8" s="29"/>
    </row>
    <row r="9" spans="2:7" ht="21.6" customHeight="1" x14ac:dyDescent="0.25">
      <c r="B9" s="19" t="s">
        <v>10</v>
      </c>
      <c r="C9" s="51"/>
      <c r="D9" s="21">
        <v>0</v>
      </c>
      <c r="E9" s="21">
        <v>-8065.66</v>
      </c>
      <c r="F9" s="22">
        <f t="shared" si="0"/>
        <v>-8065.66</v>
      </c>
      <c r="G9" s="29" t="s">
        <v>11</v>
      </c>
    </row>
    <row r="10" spans="2:7" ht="19.5" customHeight="1" x14ac:dyDescent="0.25">
      <c r="B10" s="5" t="s">
        <v>12</v>
      </c>
      <c r="C10" s="51"/>
      <c r="D10" s="21">
        <v>306300</v>
      </c>
      <c r="E10" s="21">
        <v>342300</v>
      </c>
      <c r="F10" s="22">
        <f t="shared" si="0"/>
        <v>36000</v>
      </c>
      <c r="G10" s="29" t="s">
        <v>13</v>
      </c>
    </row>
    <row r="11" spans="2:7" x14ac:dyDescent="0.25">
      <c r="B11" s="158" t="s">
        <v>14</v>
      </c>
      <c r="C11" s="158"/>
      <c r="D11" s="158"/>
      <c r="E11" s="1"/>
      <c r="G11" s="29"/>
    </row>
    <row r="12" spans="2:7" x14ac:dyDescent="0.25">
      <c r="B12" s="2" t="s">
        <v>15</v>
      </c>
      <c r="C12" s="3"/>
      <c r="D12" s="20">
        <f>D28+D38+D46+D53+D31</f>
        <v>144378800</v>
      </c>
      <c r="E12" s="20">
        <f>E28+E38+E46+E53+E31</f>
        <v>146514800</v>
      </c>
      <c r="F12" s="22">
        <f t="shared" si="0"/>
        <v>2136000</v>
      </c>
      <c r="G12" s="29"/>
    </row>
    <row r="13" spans="2:7" x14ac:dyDescent="0.25">
      <c r="B13" s="8" t="s">
        <v>16</v>
      </c>
      <c r="C13" s="3"/>
      <c r="D13" s="21"/>
      <c r="E13" s="21"/>
      <c r="F13" s="22"/>
      <c r="G13" s="29"/>
    </row>
    <row r="14" spans="2:7" ht="45" customHeight="1" x14ac:dyDescent="0.25">
      <c r="B14" s="5" t="s">
        <v>17</v>
      </c>
      <c r="C14" s="51" t="s">
        <v>18</v>
      </c>
      <c r="D14" s="21">
        <v>1540400</v>
      </c>
      <c r="E14" s="21">
        <v>1540400</v>
      </c>
      <c r="F14" s="22">
        <f t="shared" si="0"/>
        <v>0</v>
      </c>
      <c r="G14" s="29"/>
    </row>
    <row r="15" spans="2:7" ht="51" customHeight="1" x14ac:dyDescent="0.25">
      <c r="B15" s="9" t="s">
        <v>19</v>
      </c>
      <c r="C15" s="47" t="s">
        <v>20</v>
      </c>
      <c r="D15" s="21">
        <v>20297500</v>
      </c>
      <c r="E15" s="21">
        <v>20207000</v>
      </c>
      <c r="F15" s="22">
        <f t="shared" si="0"/>
        <v>-90500</v>
      </c>
      <c r="G15" s="29" t="s">
        <v>21</v>
      </c>
    </row>
    <row r="16" spans="2:7" x14ac:dyDescent="0.25">
      <c r="B16" s="9" t="s">
        <v>22</v>
      </c>
      <c r="C16" s="47" t="s">
        <v>23</v>
      </c>
      <c r="D16" s="21">
        <v>0</v>
      </c>
      <c r="E16" s="21">
        <v>0</v>
      </c>
      <c r="F16" s="22">
        <f t="shared" si="0"/>
        <v>0</v>
      </c>
      <c r="G16" s="29"/>
    </row>
    <row r="17" spans="2:7" x14ac:dyDescent="0.25">
      <c r="B17" s="9" t="s">
        <v>24</v>
      </c>
      <c r="C17" s="47" t="s">
        <v>25</v>
      </c>
      <c r="D17" s="23">
        <v>300000</v>
      </c>
      <c r="E17" s="23">
        <v>300000</v>
      </c>
      <c r="F17" s="22">
        <f t="shared" si="0"/>
        <v>0</v>
      </c>
      <c r="G17" s="29"/>
    </row>
    <row r="18" spans="2:7" x14ac:dyDescent="0.25">
      <c r="B18" s="5" t="s">
        <v>26</v>
      </c>
      <c r="C18" s="51" t="s">
        <v>27</v>
      </c>
      <c r="D18" s="21">
        <v>50000</v>
      </c>
      <c r="E18" s="21">
        <v>50000</v>
      </c>
      <c r="F18" s="22">
        <f t="shared" si="0"/>
        <v>0</v>
      </c>
      <c r="G18" s="29"/>
    </row>
    <row r="19" spans="2:7" ht="16.5" customHeight="1" x14ac:dyDescent="0.25">
      <c r="B19" s="46" t="s">
        <v>28</v>
      </c>
      <c r="C19" s="47" t="s">
        <v>29</v>
      </c>
      <c r="D19" s="23">
        <v>200000</v>
      </c>
      <c r="E19" s="23">
        <v>202000</v>
      </c>
      <c r="F19" s="22">
        <f t="shared" si="0"/>
        <v>2000</v>
      </c>
      <c r="G19" s="29" t="s">
        <v>30</v>
      </c>
    </row>
    <row r="20" spans="2:7" ht="45" customHeight="1" x14ac:dyDescent="0.25">
      <c r="B20" s="5" t="s">
        <v>31</v>
      </c>
      <c r="C20" s="51" t="s">
        <v>32</v>
      </c>
      <c r="D20" s="21">
        <v>2067800</v>
      </c>
      <c r="E20" s="21">
        <v>2021000</v>
      </c>
      <c r="F20" s="22">
        <f t="shared" si="0"/>
        <v>-46800</v>
      </c>
      <c r="G20" s="29" t="s">
        <v>33</v>
      </c>
    </row>
    <row r="21" spans="2:7" ht="16.5" customHeight="1" x14ac:dyDescent="0.25">
      <c r="B21" s="5" t="s">
        <v>34</v>
      </c>
      <c r="C21" s="51" t="s">
        <v>35</v>
      </c>
      <c r="D21" s="21">
        <v>5000</v>
      </c>
      <c r="E21" s="21">
        <v>5000</v>
      </c>
      <c r="F21" s="22">
        <f t="shared" si="0"/>
        <v>0</v>
      </c>
      <c r="G21" s="29"/>
    </row>
    <row r="22" spans="2:7" ht="20.25" customHeight="1" x14ac:dyDescent="0.25">
      <c r="B22" s="10" t="s">
        <v>36</v>
      </c>
      <c r="C22" s="47" t="s">
        <v>37</v>
      </c>
      <c r="D22" s="23">
        <v>6007100</v>
      </c>
      <c r="E22" s="23">
        <v>6007100</v>
      </c>
      <c r="F22" s="22">
        <f t="shared" si="0"/>
        <v>0</v>
      </c>
      <c r="G22" s="29"/>
    </row>
    <row r="23" spans="2:7" ht="20.25" customHeight="1" x14ac:dyDescent="0.25">
      <c r="B23" s="10" t="s">
        <v>38</v>
      </c>
      <c r="C23" s="47" t="s">
        <v>39</v>
      </c>
      <c r="D23" s="23">
        <v>10000</v>
      </c>
      <c r="E23" s="23">
        <v>56800</v>
      </c>
      <c r="F23" s="22">
        <f t="shared" si="0"/>
        <v>46800</v>
      </c>
      <c r="G23" s="29" t="s">
        <v>33</v>
      </c>
    </row>
    <row r="24" spans="2:7" ht="33" customHeight="1" x14ac:dyDescent="0.25">
      <c r="B24" s="46" t="s">
        <v>40</v>
      </c>
      <c r="C24" s="47" t="s">
        <v>41</v>
      </c>
      <c r="D24" s="23">
        <v>280000</v>
      </c>
      <c r="E24" s="23">
        <v>280000</v>
      </c>
      <c r="F24" s="22">
        <f t="shared" si="0"/>
        <v>0</v>
      </c>
      <c r="G24" s="29"/>
    </row>
    <row r="25" spans="2:7" ht="18" customHeight="1" x14ac:dyDescent="0.25">
      <c r="B25" s="5" t="s">
        <v>42</v>
      </c>
      <c r="C25" s="51" t="s">
        <v>43</v>
      </c>
      <c r="D25" s="21">
        <v>20000</v>
      </c>
      <c r="E25" s="21">
        <v>20000</v>
      </c>
      <c r="F25" s="22">
        <f t="shared" si="0"/>
        <v>0</v>
      </c>
      <c r="G25" s="29"/>
    </row>
    <row r="26" spans="2:7" ht="17.25" customHeight="1" x14ac:dyDescent="0.25">
      <c r="B26" s="5" t="s">
        <v>44</v>
      </c>
      <c r="C26" s="51" t="s">
        <v>45</v>
      </c>
      <c r="D26" s="21">
        <v>272000</v>
      </c>
      <c r="E26" s="21">
        <v>272000</v>
      </c>
      <c r="F26" s="22">
        <f t="shared" si="0"/>
        <v>0</v>
      </c>
      <c r="G26" s="29"/>
    </row>
    <row r="27" spans="2:7" ht="19.5" customHeight="1" x14ac:dyDescent="0.25">
      <c r="B27" s="46" t="s">
        <v>46</v>
      </c>
      <c r="C27" s="47" t="s">
        <v>47</v>
      </c>
      <c r="D27" s="23">
        <v>18209200</v>
      </c>
      <c r="E27" s="23">
        <v>18209200</v>
      </c>
      <c r="F27" s="22">
        <f t="shared" si="0"/>
        <v>0</v>
      </c>
      <c r="G27" s="29"/>
    </row>
    <row r="28" spans="2:7" ht="20.25" customHeight="1" x14ac:dyDescent="0.25">
      <c r="B28" s="11" t="s">
        <v>48</v>
      </c>
      <c r="C28" s="12"/>
      <c r="D28" s="24">
        <f>SUM(D14:D27)</f>
        <v>49259000</v>
      </c>
      <c r="E28" s="24">
        <f>SUM(E14:E27)</f>
        <v>49170500</v>
      </c>
      <c r="F28" s="25">
        <f>SUM(F14:F27)</f>
        <v>-88500</v>
      </c>
      <c r="G28" s="29"/>
    </row>
    <row r="29" spans="2:7" x14ac:dyDescent="0.25">
      <c r="B29" s="5"/>
      <c r="C29" s="51"/>
      <c r="D29" s="26"/>
      <c r="E29" s="26"/>
      <c r="F29" s="27"/>
      <c r="G29" s="29"/>
    </row>
    <row r="30" spans="2:7" ht="45.75" customHeight="1" x14ac:dyDescent="0.25">
      <c r="B30" s="10" t="s">
        <v>49</v>
      </c>
      <c r="C30" s="47" t="s">
        <v>50</v>
      </c>
      <c r="D30" s="26">
        <v>928900</v>
      </c>
      <c r="E30" s="26">
        <v>928900</v>
      </c>
      <c r="F30" s="22">
        <f>E30-D30</f>
        <v>0</v>
      </c>
      <c r="G30" s="29"/>
    </row>
    <row r="31" spans="2:7" ht="25.5" customHeight="1" x14ac:dyDescent="0.25">
      <c r="B31" s="11" t="s">
        <v>51</v>
      </c>
      <c r="C31" s="12"/>
      <c r="D31" s="24">
        <f>D30</f>
        <v>928900</v>
      </c>
      <c r="E31" s="24">
        <f>E30</f>
        <v>928900</v>
      </c>
      <c r="F31" s="25">
        <f>F30</f>
        <v>0</v>
      </c>
      <c r="G31" s="29"/>
    </row>
    <row r="32" spans="2:7" x14ac:dyDescent="0.25">
      <c r="B32" s="5"/>
      <c r="C32" s="51"/>
      <c r="D32" s="21"/>
      <c r="E32" s="21"/>
      <c r="F32" s="22"/>
      <c r="G32" s="29"/>
    </row>
    <row r="33" spans="2:7" ht="27.75" customHeight="1" x14ac:dyDescent="0.25">
      <c r="B33" s="5" t="s">
        <v>40</v>
      </c>
      <c r="C33" s="51" t="s">
        <v>41</v>
      </c>
      <c r="D33" s="21">
        <v>10000</v>
      </c>
      <c r="E33" s="21">
        <v>10000</v>
      </c>
      <c r="F33" s="22">
        <f>E33-D33</f>
        <v>0</v>
      </c>
      <c r="G33" s="29"/>
    </row>
    <row r="34" spans="2:7" ht="18.75" customHeight="1" x14ac:dyDescent="0.25">
      <c r="B34" s="10" t="s">
        <v>52</v>
      </c>
      <c r="C34" s="47" t="s">
        <v>53</v>
      </c>
      <c r="D34" s="23">
        <v>2942900</v>
      </c>
      <c r="E34" s="23">
        <v>2942900</v>
      </c>
      <c r="F34" s="22">
        <f>E34-D34</f>
        <v>0</v>
      </c>
      <c r="G34" s="29"/>
    </row>
    <row r="35" spans="2:7" ht="24" customHeight="1" x14ac:dyDescent="0.25">
      <c r="B35" s="5" t="s">
        <v>54</v>
      </c>
      <c r="C35" s="47" t="s">
        <v>55</v>
      </c>
      <c r="D35" s="23">
        <v>3000</v>
      </c>
      <c r="E35" s="23">
        <v>3000</v>
      </c>
      <c r="F35" s="22">
        <f>E35-D35</f>
        <v>0</v>
      </c>
      <c r="G35" s="29"/>
    </row>
    <row r="36" spans="2:7" ht="23.25" x14ac:dyDescent="0.25">
      <c r="B36" s="46" t="s">
        <v>56</v>
      </c>
      <c r="C36" s="47" t="s">
        <v>57</v>
      </c>
      <c r="D36" s="23">
        <v>20462500</v>
      </c>
      <c r="E36" s="23">
        <v>22576500</v>
      </c>
      <c r="F36" s="22">
        <f>E36-D36</f>
        <v>2114000</v>
      </c>
      <c r="G36" s="29" t="s">
        <v>58</v>
      </c>
    </row>
    <row r="37" spans="2:7" ht="42.6" customHeight="1" x14ac:dyDescent="0.25">
      <c r="B37" s="5" t="s">
        <v>59</v>
      </c>
      <c r="C37" s="51" t="s">
        <v>60</v>
      </c>
      <c r="D37" s="21">
        <v>2176500</v>
      </c>
      <c r="E37" s="21">
        <v>2160500</v>
      </c>
      <c r="F37" s="22">
        <f>E37-D37</f>
        <v>-16000</v>
      </c>
      <c r="G37" s="29" t="s">
        <v>61</v>
      </c>
    </row>
    <row r="38" spans="2:7" ht="16.5" customHeight="1" x14ac:dyDescent="0.25">
      <c r="B38" s="11" t="s">
        <v>62</v>
      </c>
      <c r="C38" s="12"/>
      <c r="D38" s="24">
        <f>SUM(D33:D37)</f>
        <v>25594900</v>
      </c>
      <c r="E38" s="24">
        <f>SUM(E33:E37)</f>
        <v>27692900</v>
      </c>
      <c r="F38" s="25">
        <f>SUM(F33:F37)</f>
        <v>2098000</v>
      </c>
      <c r="G38" s="29"/>
    </row>
    <row r="39" spans="2:7" x14ac:dyDescent="0.25">
      <c r="B39" s="2"/>
      <c r="C39" s="3"/>
      <c r="D39" s="21"/>
      <c r="E39" s="21"/>
      <c r="F39" s="22"/>
      <c r="G39" s="29"/>
    </row>
    <row r="40" spans="2:7" ht="39.6" customHeight="1" x14ac:dyDescent="0.25">
      <c r="B40" s="46" t="s">
        <v>63</v>
      </c>
      <c r="C40" s="47" t="s">
        <v>64</v>
      </c>
      <c r="D40" s="23">
        <v>13923091</v>
      </c>
      <c r="E40" s="23">
        <v>13924691</v>
      </c>
      <c r="F40" s="22">
        <f t="shared" ref="F40:F45" si="1">E40-D40</f>
        <v>1600</v>
      </c>
      <c r="G40" s="29" t="s">
        <v>65</v>
      </c>
    </row>
    <row r="41" spans="2:7" ht="38.450000000000003" customHeight="1" x14ac:dyDescent="0.25">
      <c r="B41" s="46" t="s">
        <v>52</v>
      </c>
      <c r="C41" s="47" t="s">
        <v>53</v>
      </c>
      <c r="D41" s="23">
        <v>32554209</v>
      </c>
      <c r="E41" s="23">
        <v>32552609</v>
      </c>
      <c r="F41" s="22">
        <f t="shared" si="1"/>
        <v>-1600</v>
      </c>
      <c r="G41" s="29" t="s">
        <v>65</v>
      </c>
    </row>
    <row r="42" spans="2:7" ht="20.25" customHeight="1" x14ac:dyDescent="0.25">
      <c r="B42" s="5" t="s">
        <v>54</v>
      </c>
      <c r="C42" s="51" t="s">
        <v>55</v>
      </c>
      <c r="D42" s="21">
        <v>226100</v>
      </c>
      <c r="E42" s="21">
        <v>229100</v>
      </c>
      <c r="F42" s="22">
        <f t="shared" si="1"/>
        <v>3000</v>
      </c>
      <c r="G42" s="29" t="s">
        <v>66</v>
      </c>
    </row>
    <row r="43" spans="2:7" ht="21.75" customHeight="1" x14ac:dyDescent="0.25">
      <c r="B43" s="10" t="s">
        <v>42</v>
      </c>
      <c r="C43" s="47" t="s">
        <v>43</v>
      </c>
      <c r="D43" s="23">
        <v>3811900</v>
      </c>
      <c r="E43" s="23">
        <v>3811900</v>
      </c>
      <c r="F43" s="22">
        <f t="shared" si="1"/>
        <v>0</v>
      </c>
      <c r="G43" s="29"/>
    </row>
    <row r="44" spans="2:7" ht="21.75" customHeight="1" x14ac:dyDescent="0.25">
      <c r="B44" s="46" t="s">
        <v>67</v>
      </c>
      <c r="C44" s="47" t="s">
        <v>68</v>
      </c>
      <c r="D44" s="23">
        <v>6358100</v>
      </c>
      <c r="E44" s="23">
        <v>6358100</v>
      </c>
      <c r="F44" s="22">
        <f>E44-D44</f>
        <v>0</v>
      </c>
      <c r="G44" s="29"/>
    </row>
    <row r="45" spans="2:7" ht="13.5" customHeight="1" x14ac:dyDescent="0.25">
      <c r="B45" s="5" t="s">
        <v>59</v>
      </c>
      <c r="C45" s="51" t="s">
        <v>60</v>
      </c>
      <c r="D45" s="23">
        <v>0</v>
      </c>
      <c r="E45" s="23">
        <v>30000</v>
      </c>
      <c r="F45" s="22">
        <f t="shared" si="1"/>
        <v>30000</v>
      </c>
      <c r="G45" s="29" t="s">
        <v>69</v>
      </c>
    </row>
    <row r="46" spans="2:7" ht="19.5" customHeight="1" x14ac:dyDescent="0.25">
      <c r="B46" s="11" t="s">
        <v>70</v>
      </c>
      <c r="C46" s="12"/>
      <c r="D46" s="24">
        <f>SUM(D40:D45)</f>
        <v>56873400</v>
      </c>
      <c r="E46" s="24">
        <f>SUM(E40:E45)</f>
        <v>56906400</v>
      </c>
      <c r="F46" s="25">
        <f>SUM(F40:F45)</f>
        <v>33000</v>
      </c>
      <c r="G46" s="29"/>
    </row>
    <row r="47" spans="2:7" x14ac:dyDescent="0.25">
      <c r="B47" s="5"/>
      <c r="C47" s="51"/>
      <c r="D47" s="21"/>
      <c r="E47" s="21"/>
      <c r="F47" s="22"/>
      <c r="G47" s="29"/>
    </row>
    <row r="48" spans="2:7" ht="42.75" customHeight="1" x14ac:dyDescent="0.25">
      <c r="B48" s="9" t="s">
        <v>19</v>
      </c>
      <c r="C48" s="47" t="s">
        <v>20</v>
      </c>
      <c r="D48" s="21">
        <v>1500</v>
      </c>
      <c r="E48" s="21">
        <v>95000</v>
      </c>
      <c r="F48" s="22">
        <f>E48-D48</f>
        <v>93500</v>
      </c>
      <c r="G48" s="29" t="s">
        <v>71</v>
      </c>
    </row>
    <row r="49" spans="2:7" ht="19.5" customHeight="1" x14ac:dyDescent="0.25">
      <c r="B49" s="5" t="s">
        <v>28</v>
      </c>
      <c r="C49" s="51" t="s">
        <v>29</v>
      </c>
      <c r="D49" s="21">
        <v>50000</v>
      </c>
      <c r="E49" s="21">
        <v>50000</v>
      </c>
      <c r="F49" s="22">
        <f>E49-D49</f>
        <v>0</v>
      </c>
      <c r="G49" s="29"/>
    </row>
    <row r="50" spans="2:7" ht="17.25" customHeight="1" x14ac:dyDescent="0.25">
      <c r="B50" s="5" t="s">
        <v>72</v>
      </c>
      <c r="C50" s="51" t="s">
        <v>73</v>
      </c>
      <c r="D50" s="21">
        <v>342300</v>
      </c>
      <c r="E50" s="21">
        <v>342300</v>
      </c>
      <c r="F50" s="22">
        <f>E50-D50</f>
        <v>0</v>
      </c>
      <c r="G50" s="29"/>
    </row>
    <row r="51" spans="2:7" ht="26.25" customHeight="1" x14ac:dyDescent="0.25">
      <c r="B51" s="5" t="s">
        <v>74</v>
      </c>
      <c r="C51" s="51" t="s">
        <v>75</v>
      </c>
      <c r="D51" s="21">
        <v>150000</v>
      </c>
      <c r="E51" s="21">
        <v>150000</v>
      </c>
      <c r="F51" s="22">
        <f>E51-D51</f>
        <v>0</v>
      </c>
      <c r="G51" s="29"/>
    </row>
    <row r="52" spans="2:7" ht="23.25" customHeight="1" x14ac:dyDescent="0.25">
      <c r="B52" s="5" t="s">
        <v>76</v>
      </c>
      <c r="C52" s="51" t="s">
        <v>77</v>
      </c>
      <c r="D52" s="21">
        <v>11178800</v>
      </c>
      <c r="E52" s="21">
        <v>11178800</v>
      </c>
      <c r="F52" s="22">
        <f>E52-D52</f>
        <v>0</v>
      </c>
      <c r="G52" s="29"/>
    </row>
    <row r="53" spans="2:7" ht="20.25" customHeight="1" x14ac:dyDescent="0.25">
      <c r="B53" s="11" t="s">
        <v>78</v>
      </c>
      <c r="C53" s="12"/>
      <c r="D53" s="24">
        <f>SUM(D48:D52)</f>
        <v>11722600</v>
      </c>
      <c r="E53" s="24">
        <f>SUM(E48:E52)</f>
        <v>11816100</v>
      </c>
      <c r="F53" s="25">
        <f>SUM(F48:F52)</f>
        <v>93500</v>
      </c>
      <c r="G53" s="29"/>
    </row>
    <row r="54" spans="2:7" x14ac:dyDescent="0.25">
      <c r="B54" s="13"/>
      <c r="C54" s="14"/>
      <c r="D54" s="15"/>
      <c r="E54" s="1"/>
      <c r="G54" s="29"/>
    </row>
    <row r="55" spans="2:7" x14ac:dyDescent="0.25">
      <c r="B55" s="158" t="s">
        <v>79</v>
      </c>
      <c r="C55" s="158"/>
      <c r="D55" s="158"/>
      <c r="E55" s="1"/>
      <c r="G55" s="29"/>
    </row>
    <row r="56" spans="2:7" ht="25.5" x14ac:dyDescent="0.25">
      <c r="B56" s="2"/>
      <c r="C56" s="3"/>
      <c r="D56" s="4" t="s">
        <v>1</v>
      </c>
      <c r="E56" s="4" t="s">
        <v>2</v>
      </c>
      <c r="F56" s="18" t="s">
        <v>3</v>
      </c>
      <c r="G56" s="29"/>
    </row>
    <row r="57" spans="2:7" x14ac:dyDescent="0.25">
      <c r="B57" s="5" t="s">
        <v>80</v>
      </c>
      <c r="C57" s="51"/>
      <c r="D57" s="21">
        <f>D4-D12</f>
        <v>-1400000</v>
      </c>
      <c r="E57" s="21">
        <f>E4-E12</f>
        <v>-3508065.6599999964</v>
      </c>
      <c r="F57" s="22">
        <f>F4-F12</f>
        <v>-2108065.6599999964</v>
      </c>
      <c r="G57" s="29"/>
    </row>
    <row r="58" spans="2:7" x14ac:dyDescent="0.25">
      <c r="B58" s="13"/>
      <c r="C58" s="14"/>
      <c r="D58" s="15"/>
      <c r="E58" s="1"/>
    </row>
    <row r="59" spans="2:7" x14ac:dyDescent="0.25">
      <c r="B59" s="13" t="s">
        <v>81</v>
      </c>
      <c r="C59" s="16"/>
      <c r="D59" s="17"/>
      <c r="E59" s="1"/>
    </row>
  </sheetData>
  <mergeCells count="3">
    <mergeCell ref="B55:D55"/>
    <mergeCell ref="B2:D2"/>
    <mergeCell ref="B11:D11"/>
  </mergeCells>
  <pageMargins left="0.51181102362204722" right="0.31496062992125984" top="0.35433070866141736" bottom="0.35433070866141736" header="0" footer="0"/>
  <pageSetup paperSize="9" fitToHeight="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59"/>
  <sheetViews>
    <sheetView topLeftCell="A52" workbookViewId="0">
      <selection activeCell="G56" sqref="G56"/>
    </sheetView>
  </sheetViews>
  <sheetFormatPr defaultRowHeight="15" x14ac:dyDescent="0.25"/>
  <cols>
    <col min="1" max="1" width="2.5703125" customWidth="1"/>
    <col min="2" max="2" width="40.28515625" customWidth="1"/>
    <col min="4" max="4" width="17.28515625" customWidth="1"/>
    <col min="5" max="5" width="16.7109375" customWidth="1"/>
    <col min="6" max="6" width="15" style="1" customWidth="1"/>
    <col min="7" max="7" width="31" style="28" customWidth="1"/>
  </cols>
  <sheetData>
    <row r="2" spans="2:7" x14ac:dyDescent="0.25">
      <c r="B2" s="158" t="s">
        <v>0</v>
      </c>
      <c r="C2" s="158"/>
      <c r="D2" s="158"/>
      <c r="E2" s="1"/>
    </row>
    <row r="3" spans="2:7" ht="25.5" x14ac:dyDescent="0.25">
      <c r="B3" s="2">
        <v>2015</v>
      </c>
      <c r="C3" s="3"/>
      <c r="D3" s="4" t="s">
        <v>82</v>
      </c>
      <c r="E3" s="4" t="s">
        <v>83</v>
      </c>
      <c r="F3" s="18" t="s">
        <v>3</v>
      </c>
      <c r="G3" s="29" t="s">
        <v>4</v>
      </c>
    </row>
    <row r="4" spans="2:7" x14ac:dyDescent="0.25">
      <c r="B4" s="5" t="s">
        <v>5</v>
      </c>
      <c r="C4" s="51"/>
      <c r="D4" s="20">
        <f>SUM(D5:D10)</f>
        <v>143006734.34</v>
      </c>
      <c r="E4" s="20">
        <v>143006734.34</v>
      </c>
      <c r="F4" s="22">
        <f>E4-D4</f>
        <v>0</v>
      </c>
      <c r="G4" s="29"/>
    </row>
    <row r="5" spans="2:7" ht="19.5" customHeight="1" x14ac:dyDescent="0.25">
      <c r="B5" s="5" t="s">
        <v>6</v>
      </c>
      <c r="C5" s="51"/>
      <c r="D5" s="21">
        <v>37661000</v>
      </c>
      <c r="E5" s="21">
        <v>37661000</v>
      </c>
      <c r="F5" s="22">
        <f t="shared" ref="F5:F27" si="0">E5-D5</f>
        <v>0</v>
      </c>
      <c r="G5" s="29"/>
    </row>
    <row r="6" spans="2:7" ht="25.5" customHeight="1" x14ac:dyDescent="0.25">
      <c r="B6" s="5" t="s">
        <v>7</v>
      </c>
      <c r="C6" s="51"/>
      <c r="D6" s="21">
        <v>26296100</v>
      </c>
      <c r="E6" s="21">
        <v>26296100</v>
      </c>
      <c r="F6" s="22">
        <f t="shared" si="0"/>
        <v>0</v>
      </c>
      <c r="G6" s="29"/>
    </row>
    <row r="7" spans="2:7" ht="19.5" customHeight="1" x14ac:dyDescent="0.25">
      <c r="B7" s="6" t="s">
        <v>8</v>
      </c>
      <c r="C7" s="51"/>
      <c r="D7" s="21">
        <v>9048200</v>
      </c>
      <c r="E7" s="21">
        <v>9048200</v>
      </c>
      <c r="F7" s="22">
        <f t="shared" si="0"/>
        <v>0</v>
      </c>
      <c r="G7" s="30"/>
    </row>
    <row r="8" spans="2:7" ht="19.5" customHeight="1" x14ac:dyDescent="0.25">
      <c r="B8" s="7" t="s">
        <v>9</v>
      </c>
      <c r="C8" s="51"/>
      <c r="D8" s="21">
        <v>69667200</v>
      </c>
      <c r="E8" s="21">
        <v>69667200</v>
      </c>
      <c r="F8" s="22">
        <f t="shared" si="0"/>
        <v>0</v>
      </c>
      <c r="G8" s="29"/>
    </row>
    <row r="9" spans="2:7" ht="21.6" customHeight="1" x14ac:dyDescent="0.25">
      <c r="B9" s="19" t="s">
        <v>10</v>
      </c>
      <c r="C9" s="51"/>
      <c r="D9" s="21">
        <v>-8065.66</v>
      </c>
      <c r="E9" s="21">
        <v>-8065.66</v>
      </c>
      <c r="F9" s="22">
        <f t="shared" si="0"/>
        <v>0</v>
      </c>
      <c r="G9" s="29"/>
    </row>
    <row r="10" spans="2:7" ht="19.5" customHeight="1" x14ac:dyDescent="0.25">
      <c r="B10" s="5" t="s">
        <v>12</v>
      </c>
      <c r="C10" s="51"/>
      <c r="D10" s="21">
        <v>342300</v>
      </c>
      <c r="E10" s="21">
        <v>342300</v>
      </c>
      <c r="F10" s="22">
        <f t="shared" si="0"/>
        <v>0</v>
      </c>
      <c r="G10" s="29"/>
    </row>
    <row r="11" spans="2:7" x14ac:dyDescent="0.25">
      <c r="B11" s="158" t="s">
        <v>14</v>
      </c>
      <c r="C11" s="158"/>
      <c r="D11" s="158"/>
      <c r="E11" s="1"/>
      <c r="G11" s="29"/>
    </row>
    <row r="12" spans="2:7" x14ac:dyDescent="0.25">
      <c r="B12" s="2" t="s">
        <v>15</v>
      </c>
      <c r="C12" s="3"/>
      <c r="D12" s="20">
        <f>D28+D38+D46+D53+D31</f>
        <v>146514800</v>
      </c>
      <c r="E12" s="20">
        <f>E28+E38+E46+E53+E31</f>
        <v>148214800</v>
      </c>
      <c r="F12" s="22">
        <f t="shared" si="0"/>
        <v>1700000</v>
      </c>
      <c r="G12" s="29"/>
    </row>
    <row r="13" spans="2:7" x14ac:dyDescent="0.25">
      <c r="B13" s="8" t="s">
        <v>16</v>
      </c>
      <c r="C13" s="3"/>
      <c r="D13" s="21"/>
      <c r="E13" s="21"/>
      <c r="F13" s="22"/>
      <c r="G13" s="29"/>
    </row>
    <row r="14" spans="2:7" ht="45" customHeight="1" x14ac:dyDescent="0.25">
      <c r="B14" s="5" t="s">
        <v>17</v>
      </c>
      <c r="C14" s="51" t="s">
        <v>18</v>
      </c>
      <c r="D14" s="21">
        <v>1540400</v>
      </c>
      <c r="E14" s="21">
        <v>1540400</v>
      </c>
      <c r="F14" s="22">
        <f t="shared" si="0"/>
        <v>0</v>
      </c>
      <c r="G14" s="29"/>
    </row>
    <row r="15" spans="2:7" ht="51" customHeight="1" x14ac:dyDescent="0.25">
      <c r="B15" s="9" t="s">
        <v>19</v>
      </c>
      <c r="C15" s="47" t="s">
        <v>20</v>
      </c>
      <c r="D15" s="21">
        <v>20207000</v>
      </c>
      <c r="E15" s="21">
        <v>20207000</v>
      </c>
      <c r="F15" s="22">
        <f t="shared" si="0"/>
        <v>0</v>
      </c>
      <c r="G15" s="29"/>
    </row>
    <row r="16" spans="2:7" x14ac:dyDescent="0.25">
      <c r="B16" s="9" t="s">
        <v>22</v>
      </c>
      <c r="C16" s="47" t="s">
        <v>23</v>
      </c>
      <c r="D16" s="21">
        <v>0</v>
      </c>
      <c r="E16" s="21">
        <v>0</v>
      </c>
      <c r="F16" s="22">
        <f t="shared" si="0"/>
        <v>0</v>
      </c>
      <c r="G16" s="29"/>
    </row>
    <row r="17" spans="2:7" x14ac:dyDescent="0.25">
      <c r="B17" s="9" t="s">
        <v>24</v>
      </c>
      <c r="C17" s="47" t="s">
        <v>25</v>
      </c>
      <c r="D17" s="23">
        <v>300000</v>
      </c>
      <c r="E17" s="23">
        <v>300000</v>
      </c>
      <c r="F17" s="22">
        <f t="shared" si="0"/>
        <v>0</v>
      </c>
      <c r="G17" s="29"/>
    </row>
    <row r="18" spans="2:7" x14ac:dyDescent="0.25">
      <c r="B18" s="5" t="s">
        <v>26</v>
      </c>
      <c r="C18" s="51" t="s">
        <v>27</v>
      </c>
      <c r="D18" s="21">
        <v>50000</v>
      </c>
      <c r="E18" s="21">
        <v>50000</v>
      </c>
      <c r="F18" s="22">
        <f t="shared" si="0"/>
        <v>0</v>
      </c>
      <c r="G18" s="29"/>
    </row>
    <row r="19" spans="2:7" ht="16.5" customHeight="1" x14ac:dyDescent="0.25">
      <c r="B19" s="46" t="s">
        <v>28</v>
      </c>
      <c r="C19" s="47" t="s">
        <v>29</v>
      </c>
      <c r="D19" s="23">
        <v>202000</v>
      </c>
      <c r="E19" s="23">
        <v>202000</v>
      </c>
      <c r="F19" s="22">
        <f t="shared" si="0"/>
        <v>0</v>
      </c>
      <c r="G19" s="29"/>
    </row>
    <row r="20" spans="2:7" ht="45" customHeight="1" x14ac:dyDescent="0.25">
      <c r="B20" s="5" t="s">
        <v>31</v>
      </c>
      <c r="C20" s="51" t="s">
        <v>32</v>
      </c>
      <c r="D20" s="21">
        <v>2021000</v>
      </c>
      <c r="E20" s="21">
        <v>2021000</v>
      </c>
      <c r="F20" s="22">
        <f t="shared" si="0"/>
        <v>0</v>
      </c>
      <c r="G20" s="29"/>
    </row>
    <row r="21" spans="2:7" ht="16.5" customHeight="1" x14ac:dyDescent="0.25">
      <c r="B21" s="5" t="s">
        <v>34</v>
      </c>
      <c r="C21" s="51" t="s">
        <v>35</v>
      </c>
      <c r="D21" s="21">
        <v>5000</v>
      </c>
      <c r="E21" s="21">
        <v>5000</v>
      </c>
      <c r="F21" s="22">
        <f t="shared" si="0"/>
        <v>0</v>
      </c>
      <c r="G21" s="29"/>
    </row>
    <row r="22" spans="2:7" ht="20.25" customHeight="1" x14ac:dyDescent="0.25">
      <c r="B22" s="10" t="s">
        <v>36</v>
      </c>
      <c r="C22" s="47" t="s">
        <v>37</v>
      </c>
      <c r="D22" s="23">
        <v>6007100</v>
      </c>
      <c r="E22" s="23">
        <v>6007100</v>
      </c>
      <c r="F22" s="22">
        <f t="shared" si="0"/>
        <v>0</v>
      </c>
      <c r="G22" s="29"/>
    </row>
    <row r="23" spans="2:7" ht="20.25" customHeight="1" x14ac:dyDescent="0.25">
      <c r="B23" s="10" t="s">
        <v>38</v>
      </c>
      <c r="C23" s="47" t="s">
        <v>39</v>
      </c>
      <c r="D23" s="23">
        <v>56800</v>
      </c>
      <c r="E23" s="23">
        <v>56800</v>
      </c>
      <c r="F23" s="22">
        <f t="shared" si="0"/>
        <v>0</v>
      </c>
      <c r="G23" s="29"/>
    </row>
    <row r="24" spans="2:7" ht="33" customHeight="1" x14ac:dyDescent="0.25">
      <c r="B24" s="46" t="s">
        <v>40</v>
      </c>
      <c r="C24" s="47" t="s">
        <v>41</v>
      </c>
      <c r="D24" s="23">
        <v>280000</v>
      </c>
      <c r="E24" s="23">
        <v>280000</v>
      </c>
      <c r="F24" s="22">
        <f t="shared" si="0"/>
        <v>0</v>
      </c>
      <c r="G24" s="29"/>
    </row>
    <row r="25" spans="2:7" ht="18" customHeight="1" x14ac:dyDescent="0.25">
      <c r="B25" s="5" t="s">
        <v>42</v>
      </c>
      <c r="C25" s="51" t="s">
        <v>43</v>
      </c>
      <c r="D25" s="21">
        <v>20000</v>
      </c>
      <c r="E25" s="21">
        <v>20000</v>
      </c>
      <c r="F25" s="22">
        <f t="shared" si="0"/>
        <v>0</v>
      </c>
      <c r="G25" s="29"/>
    </row>
    <row r="26" spans="2:7" ht="17.25" customHeight="1" x14ac:dyDescent="0.25">
      <c r="B26" s="5" t="s">
        <v>44</v>
      </c>
      <c r="C26" s="51" t="s">
        <v>45</v>
      </c>
      <c r="D26" s="21">
        <v>272000</v>
      </c>
      <c r="E26" s="21">
        <v>272000</v>
      </c>
      <c r="F26" s="22">
        <f t="shared" si="0"/>
        <v>0</v>
      </c>
      <c r="G26" s="29"/>
    </row>
    <row r="27" spans="2:7" ht="19.5" customHeight="1" x14ac:dyDescent="0.25">
      <c r="B27" s="46" t="s">
        <v>46</v>
      </c>
      <c r="C27" s="47" t="s">
        <v>47</v>
      </c>
      <c r="D27" s="23">
        <v>18209200</v>
      </c>
      <c r="E27" s="23">
        <v>18209200</v>
      </c>
      <c r="F27" s="22">
        <f t="shared" si="0"/>
        <v>0</v>
      </c>
      <c r="G27" s="29"/>
    </row>
    <row r="28" spans="2:7" ht="20.25" customHeight="1" x14ac:dyDescent="0.25">
      <c r="B28" s="11" t="s">
        <v>48</v>
      </c>
      <c r="C28" s="12"/>
      <c r="D28" s="24">
        <f>SUM(D14:D27)</f>
        <v>49170500</v>
      </c>
      <c r="E28" s="24">
        <f>SUM(E14:E27)</f>
        <v>49170500</v>
      </c>
      <c r="F28" s="25">
        <f>SUM(F14:F27)</f>
        <v>0</v>
      </c>
      <c r="G28" s="29"/>
    </row>
    <row r="29" spans="2:7" x14ac:dyDescent="0.25">
      <c r="B29" s="5"/>
      <c r="C29" s="51"/>
      <c r="D29" s="26"/>
      <c r="E29" s="26"/>
      <c r="F29" s="27"/>
      <c r="G29" s="29"/>
    </row>
    <row r="30" spans="2:7" ht="45.75" customHeight="1" x14ac:dyDescent="0.25">
      <c r="B30" s="10" t="s">
        <v>49</v>
      </c>
      <c r="C30" s="47" t="s">
        <v>50</v>
      </c>
      <c r="D30" s="26">
        <v>928900</v>
      </c>
      <c r="E30" s="26">
        <v>928900</v>
      </c>
      <c r="F30" s="22">
        <f>E30-D30</f>
        <v>0</v>
      </c>
      <c r="G30" s="29"/>
    </row>
    <row r="31" spans="2:7" ht="25.5" customHeight="1" x14ac:dyDescent="0.25">
      <c r="B31" s="11" t="s">
        <v>51</v>
      </c>
      <c r="C31" s="12"/>
      <c r="D31" s="24">
        <f>D30</f>
        <v>928900</v>
      </c>
      <c r="E31" s="24">
        <f>E30</f>
        <v>928900</v>
      </c>
      <c r="F31" s="25">
        <f>F30</f>
        <v>0</v>
      </c>
      <c r="G31" s="29"/>
    </row>
    <row r="32" spans="2:7" x14ac:dyDescent="0.25">
      <c r="B32" s="5"/>
      <c r="C32" s="51"/>
      <c r="D32" s="21"/>
      <c r="E32" s="21"/>
      <c r="F32" s="22"/>
      <c r="G32" s="29"/>
    </row>
    <row r="33" spans="2:7" ht="27.75" customHeight="1" x14ac:dyDescent="0.25">
      <c r="B33" s="5" t="s">
        <v>40</v>
      </c>
      <c r="C33" s="51" t="s">
        <v>41</v>
      </c>
      <c r="D33" s="21">
        <v>10000</v>
      </c>
      <c r="E33" s="21">
        <v>10000</v>
      </c>
      <c r="F33" s="22">
        <f>E33-D33</f>
        <v>0</v>
      </c>
      <c r="G33" s="29"/>
    </row>
    <row r="34" spans="2:7" ht="18.75" customHeight="1" x14ac:dyDescent="0.25">
      <c r="B34" s="10" t="s">
        <v>52</v>
      </c>
      <c r="C34" s="47" t="s">
        <v>53</v>
      </c>
      <c r="D34" s="23">
        <v>2942900</v>
      </c>
      <c r="E34" s="23">
        <v>3142900</v>
      </c>
      <c r="F34" s="22">
        <f>E34-D34</f>
        <v>200000</v>
      </c>
      <c r="G34" s="29" t="s">
        <v>84</v>
      </c>
    </row>
    <row r="35" spans="2:7" ht="24" customHeight="1" x14ac:dyDescent="0.25">
      <c r="B35" s="5" t="s">
        <v>54</v>
      </c>
      <c r="C35" s="47" t="s">
        <v>55</v>
      </c>
      <c r="D35" s="23">
        <v>3000</v>
      </c>
      <c r="E35" s="23">
        <v>3000</v>
      </c>
      <c r="F35" s="22">
        <f>E35-D35</f>
        <v>0</v>
      </c>
      <c r="G35" s="29"/>
    </row>
    <row r="36" spans="2:7" x14ac:dyDescent="0.25">
      <c r="B36" s="46" t="s">
        <v>56</v>
      </c>
      <c r="C36" s="47" t="s">
        <v>57</v>
      </c>
      <c r="D36" s="23">
        <v>22576500</v>
      </c>
      <c r="E36" s="23">
        <v>22576500</v>
      </c>
      <c r="F36" s="22">
        <f>E36-D36</f>
        <v>0</v>
      </c>
      <c r="G36" s="29"/>
    </row>
    <row r="37" spans="2:7" ht="42.6" customHeight="1" x14ac:dyDescent="0.25">
      <c r="B37" s="5" t="s">
        <v>59</v>
      </c>
      <c r="C37" s="51" t="s">
        <v>60</v>
      </c>
      <c r="D37" s="21">
        <v>2160500</v>
      </c>
      <c r="E37" s="21">
        <v>2160500</v>
      </c>
      <c r="F37" s="22">
        <f>E37-D37</f>
        <v>0</v>
      </c>
      <c r="G37" s="29"/>
    </row>
    <row r="38" spans="2:7" ht="16.5" customHeight="1" x14ac:dyDescent="0.25">
      <c r="B38" s="11" t="s">
        <v>62</v>
      </c>
      <c r="C38" s="12"/>
      <c r="D38" s="24">
        <f>SUM(D33:D37)</f>
        <v>27692900</v>
      </c>
      <c r="E38" s="24">
        <f>SUM(E33:E37)</f>
        <v>27892900</v>
      </c>
      <c r="F38" s="25">
        <f>SUM(F33:F37)</f>
        <v>200000</v>
      </c>
      <c r="G38" s="29"/>
    </row>
    <row r="39" spans="2:7" x14ac:dyDescent="0.25">
      <c r="B39" s="2"/>
      <c r="C39" s="3"/>
      <c r="D39" s="21"/>
      <c r="E39" s="21"/>
      <c r="F39" s="22"/>
      <c r="G39" s="29"/>
    </row>
    <row r="40" spans="2:7" ht="39.6" customHeight="1" x14ac:dyDescent="0.25">
      <c r="B40" s="46" t="s">
        <v>63</v>
      </c>
      <c r="C40" s="47" t="s">
        <v>64</v>
      </c>
      <c r="D40" s="23">
        <v>13924691</v>
      </c>
      <c r="E40" s="23">
        <v>13924691</v>
      </c>
      <c r="F40" s="22">
        <f t="shared" ref="F40:F45" si="1">E40-D40</f>
        <v>0</v>
      </c>
      <c r="G40" s="29"/>
    </row>
    <row r="41" spans="2:7" ht="38.450000000000003" customHeight="1" x14ac:dyDescent="0.25">
      <c r="B41" s="46" t="s">
        <v>52</v>
      </c>
      <c r="C41" s="47" t="s">
        <v>53</v>
      </c>
      <c r="D41" s="23">
        <v>32552609</v>
      </c>
      <c r="E41" s="23">
        <v>32552609</v>
      </c>
      <c r="F41" s="22">
        <f t="shared" si="1"/>
        <v>0</v>
      </c>
      <c r="G41" s="29"/>
    </row>
    <row r="42" spans="2:7" ht="20.25" customHeight="1" x14ac:dyDescent="0.25">
      <c r="B42" s="5" t="s">
        <v>54</v>
      </c>
      <c r="C42" s="51" t="s">
        <v>55</v>
      </c>
      <c r="D42" s="21">
        <v>229100</v>
      </c>
      <c r="E42" s="21">
        <v>229100</v>
      </c>
      <c r="F42" s="22">
        <f t="shared" si="1"/>
        <v>0</v>
      </c>
      <c r="G42" s="29"/>
    </row>
    <row r="43" spans="2:7" ht="21.75" customHeight="1" x14ac:dyDescent="0.25">
      <c r="B43" s="10" t="s">
        <v>42</v>
      </c>
      <c r="C43" s="47" t="s">
        <v>43</v>
      </c>
      <c r="D43" s="23">
        <v>3811900</v>
      </c>
      <c r="E43" s="23">
        <v>5311900</v>
      </c>
      <c r="F43" s="22">
        <f t="shared" si="1"/>
        <v>1500000</v>
      </c>
      <c r="G43" s="29" t="s">
        <v>85</v>
      </c>
    </row>
    <row r="44" spans="2:7" ht="21.75" customHeight="1" x14ac:dyDescent="0.25">
      <c r="B44" s="46" t="s">
        <v>67</v>
      </c>
      <c r="C44" s="47" t="s">
        <v>68</v>
      </c>
      <c r="D44" s="23">
        <v>6358100</v>
      </c>
      <c r="E44" s="23">
        <v>6358100</v>
      </c>
      <c r="F44" s="22">
        <f>E44-D44</f>
        <v>0</v>
      </c>
      <c r="G44" s="29"/>
    </row>
    <row r="45" spans="2:7" ht="13.5" customHeight="1" x14ac:dyDescent="0.25">
      <c r="B45" s="5" t="s">
        <v>59</v>
      </c>
      <c r="C45" s="51" t="s">
        <v>60</v>
      </c>
      <c r="D45" s="23">
        <v>30000</v>
      </c>
      <c r="E45" s="23">
        <v>30000</v>
      </c>
      <c r="F45" s="22">
        <f t="shared" si="1"/>
        <v>0</v>
      </c>
      <c r="G45" s="29"/>
    </row>
    <row r="46" spans="2:7" ht="19.5" customHeight="1" x14ac:dyDescent="0.25">
      <c r="B46" s="11" t="s">
        <v>70</v>
      </c>
      <c r="C46" s="12"/>
      <c r="D46" s="24">
        <f>SUM(D40:D45)</f>
        <v>56906400</v>
      </c>
      <c r="E46" s="24">
        <f>SUM(E40:E45)</f>
        <v>58406400</v>
      </c>
      <c r="F46" s="25">
        <f>SUM(F40:F45)</f>
        <v>1500000</v>
      </c>
      <c r="G46" s="29"/>
    </row>
    <row r="47" spans="2:7" x14ac:dyDescent="0.25">
      <c r="B47" s="5"/>
      <c r="C47" s="51"/>
      <c r="D47" s="21"/>
      <c r="E47" s="21"/>
      <c r="F47" s="22"/>
      <c r="G47" s="29"/>
    </row>
    <row r="48" spans="2:7" ht="42.75" customHeight="1" x14ac:dyDescent="0.25">
      <c r="B48" s="9" t="s">
        <v>19</v>
      </c>
      <c r="C48" s="47" t="s">
        <v>20</v>
      </c>
      <c r="D48" s="21">
        <v>95000</v>
      </c>
      <c r="E48" s="21">
        <v>95000</v>
      </c>
      <c r="F48" s="22">
        <f>E48-D48</f>
        <v>0</v>
      </c>
      <c r="G48" s="29"/>
    </row>
    <row r="49" spans="2:7" ht="19.5" customHeight="1" x14ac:dyDescent="0.25">
      <c r="B49" s="5" t="s">
        <v>28</v>
      </c>
      <c r="C49" s="51" t="s">
        <v>29</v>
      </c>
      <c r="D49" s="21">
        <v>50000</v>
      </c>
      <c r="E49" s="21">
        <v>50000</v>
      </c>
      <c r="F49" s="22">
        <f>E49-D49</f>
        <v>0</v>
      </c>
      <c r="G49" s="29"/>
    </row>
    <row r="50" spans="2:7" ht="17.25" customHeight="1" x14ac:dyDescent="0.25">
      <c r="B50" s="5" t="s">
        <v>72</v>
      </c>
      <c r="C50" s="51" t="s">
        <v>73</v>
      </c>
      <c r="D50" s="21">
        <v>342300</v>
      </c>
      <c r="E50" s="21">
        <v>342300</v>
      </c>
      <c r="F50" s="22">
        <f>E50-D50</f>
        <v>0</v>
      </c>
      <c r="G50" s="29"/>
    </row>
    <row r="51" spans="2:7" ht="26.25" customHeight="1" x14ac:dyDescent="0.25">
      <c r="B51" s="5" t="s">
        <v>74</v>
      </c>
      <c r="C51" s="51" t="s">
        <v>75</v>
      </c>
      <c r="D51" s="21">
        <v>150000</v>
      </c>
      <c r="E51" s="21">
        <v>150000</v>
      </c>
      <c r="F51" s="22">
        <f>E51-D51</f>
        <v>0</v>
      </c>
      <c r="G51" s="29"/>
    </row>
    <row r="52" spans="2:7" ht="23.25" customHeight="1" x14ac:dyDescent="0.25">
      <c r="B52" s="5" t="s">
        <v>76</v>
      </c>
      <c r="C52" s="51" t="s">
        <v>77</v>
      </c>
      <c r="D52" s="21">
        <v>11178800</v>
      </c>
      <c r="E52" s="21">
        <v>11178800</v>
      </c>
      <c r="F52" s="22">
        <f>E52-D52</f>
        <v>0</v>
      </c>
      <c r="G52" s="29"/>
    </row>
    <row r="53" spans="2:7" ht="20.25" customHeight="1" x14ac:dyDescent="0.25">
      <c r="B53" s="11" t="s">
        <v>78</v>
      </c>
      <c r="C53" s="12"/>
      <c r="D53" s="24">
        <f>SUM(D48:D52)</f>
        <v>11816100</v>
      </c>
      <c r="E53" s="24">
        <f>SUM(E48:E52)</f>
        <v>11816100</v>
      </c>
      <c r="F53" s="25">
        <f>SUM(F48:F52)</f>
        <v>0</v>
      </c>
      <c r="G53" s="29"/>
    </row>
    <row r="54" spans="2:7" x14ac:dyDescent="0.25">
      <c r="B54" s="13"/>
      <c r="C54" s="14"/>
      <c r="D54" s="15"/>
      <c r="E54" s="1"/>
      <c r="G54" s="29"/>
    </row>
    <row r="55" spans="2:7" x14ac:dyDescent="0.25">
      <c r="B55" s="158" t="s">
        <v>79</v>
      </c>
      <c r="C55" s="158"/>
      <c r="D55" s="158"/>
      <c r="E55" s="1"/>
      <c r="G55" s="29"/>
    </row>
    <row r="56" spans="2:7" ht="25.5" x14ac:dyDescent="0.25">
      <c r="B56" s="2"/>
      <c r="C56" s="3"/>
      <c r="D56" s="4" t="s">
        <v>82</v>
      </c>
      <c r="E56" s="4" t="s">
        <v>83</v>
      </c>
      <c r="F56" s="18" t="s">
        <v>3</v>
      </c>
      <c r="G56" s="29"/>
    </row>
    <row r="57" spans="2:7" x14ac:dyDescent="0.25">
      <c r="B57" s="5" t="s">
        <v>80</v>
      </c>
      <c r="C57" s="51"/>
      <c r="D57" s="21">
        <f>D4-D12</f>
        <v>-3508065.6599999964</v>
      </c>
      <c r="E57" s="21">
        <f>E4-E12</f>
        <v>-5208065.6599999964</v>
      </c>
      <c r="F57" s="22">
        <f>F4-F12</f>
        <v>-1700000</v>
      </c>
      <c r="G57" s="29"/>
    </row>
    <row r="58" spans="2:7" x14ac:dyDescent="0.25">
      <c r="B58" s="13"/>
      <c r="C58" s="14"/>
      <c r="D58" s="15"/>
      <c r="E58" s="1"/>
    </row>
    <row r="59" spans="2:7" x14ac:dyDescent="0.25">
      <c r="B59" s="13" t="s">
        <v>81</v>
      </c>
      <c r="C59" s="16"/>
      <c r="D59" s="17"/>
      <c r="E59" s="1"/>
    </row>
  </sheetData>
  <mergeCells count="3">
    <mergeCell ref="B2:D2"/>
    <mergeCell ref="B11:D11"/>
    <mergeCell ref="B55:D55"/>
  </mergeCells>
  <pageMargins left="0.51181102362204722" right="0.31496062992125984" top="0.35433070866141736" bottom="0.35433070866141736" header="0" footer="0"/>
  <pageSetup paperSize="9" fitToHeight="0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102"/>
  <sheetViews>
    <sheetView workbookViewId="0">
      <selection activeCell="G5" sqref="G5"/>
    </sheetView>
  </sheetViews>
  <sheetFormatPr defaultRowHeight="15" x14ac:dyDescent="0.25"/>
  <cols>
    <col min="1" max="1" width="2.5703125" customWidth="1"/>
    <col min="2" max="2" width="40.28515625" customWidth="1"/>
    <col min="4" max="4" width="17.28515625" customWidth="1"/>
    <col min="5" max="5" width="16.7109375" customWidth="1"/>
    <col min="6" max="6" width="15" style="1" customWidth="1"/>
    <col min="7" max="7" width="33.5703125" style="28" customWidth="1"/>
  </cols>
  <sheetData>
    <row r="2" spans="2:7" x14ac:dyDescent="0.25">
      <c r="B2" s="158" t="s">
        <v>0</v>
      </c>
      <c r="C2" s="158"/>
      <c r="D2" s="158"/>
      <c r="E2" s="1"/>
    </row>
    <row r="3" spans="2:7" ht="25.5" x14ac:dyDescent="0.25">
      <c r="B3" s="2">
        <v>2015</v>
      </c>
      <c r="C3" s="3"/>
      <c r="D3" s="4" t="s">
        <v>86</v>
      </c>
      <c r="E3" s="4" t="s">
        <v>87</v>
      </c>
      <c r="F3" s="18" t="s">
        <v>3</v>
      </c>
      <c r="G3" s="29" t="s">
        <v>4</v>
      </c>
    </row>
    <row r="4" spans="2:7" x14ac:dyDescent="0.25">
      <c r="B4" s="5" t="s">
        <v>5</v>
      </c>
      <c r="C4" s="51"/>
      <c r="D4" s="20">
        <v>143006734.34</v>
      </c>
      <c r="E4" s="20">
        <f>E5+E6+E7+E9+E19+E20</f>
        <v>140366034.34</v>
      </c>
      <c r="F4" s="22">
        <f>E4-D4</f>
        <v>-2640700</v>
      </c>
      <c r="G4" s="29"/>
    </row>
    <row r="5" spans="2:7" ht="35.25" customHeight="1" x14ac:dyDescent="0.25">
      <c r="B5" s="5" t="s">
        <v>6</v>
      </c>
      <c r="C5" s="51"/>
      <c r="D5" s="21">
        <v>37661000</v>
      </c>
      <c r="E5" s="21">
        <v>37261000</v>
      </c>
      <c r="F5" s="22">
        <f t="shared" ref="F5:F41" si="0">E5-D5</f>
        <v>-400000</v>
      </c>
      <c r="G5" s="29" t="s">
        <v>88</v>
      </c>
    </row>
    <row r="6" spans="2:7" ht="25.5" customHeight="1" x14ac:dyDescent="0.25">
      <c r="B6" s="5" t="s">
        <v>7</v>
      </c>
      <c r="C6" s="51"/>
      <c r="D6" s="21">
        <v>26296100</v>
      </c>
      <c r="E6" s="21">
        <v>26296100</v>
      </c>
      <c r="F6" s="22">
        <f t="shared" si="0"/>
        <v>0</v>
      </c>
      <c r="G6" s="29"/>
    </row>
    <row r="7" spans="2:7" ht="16.5" customHeight="1" x14ac:dyDescent="0.25">
      <c r="B7" s="161" t="s">
        <v>8</v>
      </c>
      <c r="C7" s="170"/>
      <c r="D7" s="159">
        <v>9048200</v>
      </c>
      <c r="E7" s="159">
        <v>8599200</v>
      </c>
      <c r="F7" s="159">
        <f t="shared" si="0"/>
        <v>-449000</v>
      </c>
      <c r="G7" s="33" t="s">
        <v>89</v>
      </c>
    </row>
    <row r="8" spans="2:7" ht="13.5" customHeight="1" x14ac:dyDescent="0.25">
      <c r="B8" s="162"/>
      <c r="C8" s="171"/>
      <c r="D8" s="160"/>
      <c r="E8" s="160"/>
      <c r="F8" s="160"/>
      <c r="G8" s="33" t="s">
        <v>90</v>
      </c>
    </row>
    <row r="9" spans="2:7" ht="15" customHeight="1" x14ac:dyDescent="0.25">
      <c r="B9" s="163" t="s">
        <v>9</v>
      </c>
      <c r="C9" s="166"/>
      <c r="D9" s="159">
        <v>69667200</v>
      </c>
      <c r="E9" s="159">
        <v>67875500</v>
      </c>
      <c r="F9" s="159">
        <f t="shared" si="0"/>
        <v>-1791700</v>
      </c>
      <c r="G9" s="31" t="s">
        <v>91</v>
      </c>
    </row>
    <row r="10" spans="2:7" ht="12.75" customHeight="1" x14ac:dyDescent="0.25">
      <c r="B10" s="164"/>
      <c r="C10" s="167"/>
      <c r="D10" s="169"/>
      <c r="E10" s="169"/>
      <c r="F10" s="169"/>
      <c r="G10" s="31" t="s">
        <v>92</v>
      </c>
    </row>
    <row r="11" spans="2:7" ht="13.5" customHeight="1" x14ac:dyDescent="0.25">
      <c r="B11" s="164"/>
      <c r="C11" s="167"/>
      <c r="D11" s="169"/>
      <c r="E11" s="169"/>
      <c r="F11" s="169"/>
      <c r="G11" s="31" t="s">
        <v>93</v>
      </c>
    </row>
    <row r="12" spans="2:7" ht="12.75" customHeight="1" x14ac:dyDescent="0.25">
      <c r="B12" s="164"/>
      <c r="C12" s="167"/>
      <c r="D12" s="169"/>
      <c r="E12" s="169"/>
      <c r="F12" s="169"/>
      <c r="G12" s="31" t="s">
        <v>94</v>
      </c>
    </row>
    <row r="13" spans="2:7" ht="14.25" customHeight="1" x14ac:dyDescent="0.25">
      <c r="B13" s="164"/>
      <c r="C13" s="167"/>
      <c r="D13" s="169"/>
      <c r="E13" s="169"/>
      <c r="F13" s="169"/>
      <c r="G13" s="31" t="s">
        <v>95</v>
      </c>
    </row>
    <row r="14" spans="2:7" ht="13.5" customHeight="1" x14ac:dyDescent="0.25">
      <c r="B14" s="164"/>
      <c r="C14" s="167"/>
      <c r="D14" s="169"/>
      <c r="E14" s="169"/>
      <c r="F14" s="169"/>
      <c r="G14" s="31" t="s">
        <v>96</v>
      </c>
    </row>
    <row r="15" spans="2:7" ht="12.75" customHeight="1" x14ac:dyDescent="0.25">
      <c r="B15" s="164"/>
      <c r="C15" s="167"/>
      <c r="D15" s="169"/>
      <c r="E15" s="169"/>
      <c r="F15" s="169"/>
      <c r="G15" s="31" t="s">
        <v>97</v>
      </c>
    </row>
    <row r="16" spans="2:7" ht="13.5" customHeight="1" x14ac:dyDescent="0.25">
      <c r="B16" s="164"/>
      <c r="C16" s="167"/>
      <c r="D16" s="169"/>
      <c r="E16" s="169"/>
      <c r="F16" s="169"/>
      <c r="G16" s="31" t="s">
        <v>98</v>
      </c>
    </row>
    <row r="17" spans="2:7" ht="14.25" customHeight="1" x14ac:dyDescent="0.25">
      <c r="B17" s="164"/>
      <c r="C17" s="167"/>
      <c r="D17" s="169"/>
      <c r="E17" s="169"/>
      <c r="F17" s="169"/>
      <c r="G17" s="31" t="s">
        <v>99</v>
      </c>
    </row>
    <row r="18" spans="2:7" ht="14.25" customHeight="1" x14ac:dyDescent="0.25">
      <c r="B18" s="165"/>
      <c r="C18" s="168"/>
      <c r="D18" s="160"/>
      <c r="E18" s="160"/>
      <c r="F18" s="160"/>
      <c r="G18" s="31" t="s">
        <v>100</v>
      </c>
    </row>
    <row r="19" spans="2:7" ht="21.6" customHeight="1" x14ac:dyDescent="0.25">
      <c r="B19" s="19" t="s">
        <v>10</v>
      </c>
      <c r="C19" s="51"/>
      <c r="D19" s="21">
        <v>-8065.66</v>
      </c>
      <c r="E19" s="21">
        <v>-8065.66</v>
      </c>
      <c r="F19" s="22">
        <f t="shared" si="0"/>
        <v>0</v>
      </c>
      <c r="G19" s="29"/>
    </row>
    <row r="20" spans="2:7" ht="19.5" customHeight="1" x14ac:dyDescent="0.25">
      <c r="B20" s="5" t="s">
        <v>12</v>
      </c>
      <c r="C20" s="51"/>
      <c r="D20" s="21">
        <v>342300</v>
      </c>
      <c r="E20" s="21">
        <v>342300</v>
      </c>
      <c r="F20" s="22">
        <f t="shared" si="0"/>
        <v>0</v>
      </c>
      <c r="G20" s="29"/>
    </row>
    <row r="21" spans="2:7" x14ac:dyDescent="0.25">
      <c r="B21" s="158" t="s">
        <v>14</v>
      </c>
      <c r="C21" s="158"/>
      <c r="D21" s="158"/>
      <c r="E21" s="1"/>
      <c r="G21" s="29"/>
    </row>
    <row r="22" spans="2:7" x14ac:dyDescent="0.25">
      <c r="B22" s="2" t="s">
        <v>15</v>
      </c>
      <c r="C22" s="3"/>
      <c r="D22" s="20">
        <f>D45+D62+D89+D96+D48</f>
        <v>148214800</v>
      </c>
      <c r="E22" s="20">
        <f>E45+E62+E89+E96+E48</f>
        <v>144174100</v>
      </c>
      <c r="F22" s="22">
        <f t="shared" si="0"/>
        <v>-4040700</v>
      </c>
      <c r="G22" s="29"/>
    </row>
    <row r="23" spans="2:7" x14ac:dyDescent="0.25">
      <c r="B23" s="8" t="s">
        <v>16</v>
      </c>
      <c r="C23" s="3"/>
      <c r="D23" s="21"/>
      <c r="E23" s="21"/>
      <c r="F23" s="22"/>
      <c r="G23" s="29"/>
    </row>
    <row r="24" spans="2:7" ht="45" customHeight="1" x14ac:dyDescent="0.25">
      <c r="B24" s="5" t="s">
        <v>17</v>
      </c>
      <c r="C24" s="51" t="s">
        <v>18</v>
      </c>
      <c r="D24" s="21">
        <v>1540400</v>
      </c>
      <c r="E24" s="21">
        <v>1517700</v>
      </c>
      <c r="F24" s="22">
        <f t="shared" si="0"/>
        <v>-22700</v>
      </c>
      <c r="G24" s="32" t="s">
        <v>101</v>
      </c>
    </row>
    <row r="25" spans="2:7" ht="18" customHeight="1" x14ac:dyDescent="0.25">
      <c r="B25" s="161" t="s">
        <v>19</v>
      </c>
      <c r="C25" s="166" t="s">
        <v>20</v>
      </c>
      <c r="D25" s="159">
        <v>20207000</v>
      </c>
      <c r="E25" s="159">
        <v>19858880</v>
      </c>
      <c r="F25" s="159">
        <f t="shared" si="0"/>
        <v>-348120</v>
      </c>
      <c r="G25" s="32" t="s">
        <v>102</v>
      </c>
    </row>
    <row r="26" spans="2:7" ht="15" customHeight="1" x14ac:dyDescent="0.25">
      <c r="B26" s="172"/>
      <c r="C26" s="167"/>
      <c r="D26" s="169"/>
      <c r="E26" s="169"/>
      <c r="F26" s="169"/>
      <c r="G26" s="32" t="s">
        <v>103</v>
      </c>
    </row>
    <row r="27" spans="2:7" ht="17.25" customHeight="1" x14ac:dyDescent="0.25">
      <c r="B27" s="172"/>
      <c r="C27" s="167"/>
      <c r="D27" s="169"/>
      <c r="E27" s="169"/>
      <c r="F27" s="169"/>
      <c r="G27" s="32" t="s">
        <v>104</v>
      </c>
    </row>
    <row r="28" spans="2:7" ht="15.75" customHeight="1" x14ac:dyDescent="0.25">
      <c r="B28" s="172"/>
      <c r="C28" s="167"/>
      <c r="D28" s="169"/>
      <c r="E28" s="169"/>
      <c r="F28" s="169"/>
      <c r="G28" s="32" t="s">
        <v>105</v>
      </c>
    </row>
    <row r="29" spans="2:7" ht="35.25" customHeight="1" x14ac:dyDescent="0.25">
      <c r="B29" s="162"/>
      <c r="C29" s="168"/>
      <c r="D29" s="160"/>
      <c r="E29" s="160"/>
      <c r="F29" s="160"/>
      <c r="G29" s="32" t="s">
        <v>106</v>
      </c>
    </row>
    <row r="30" spans="2:7" x14ac:dyDescent="0.25">
      <c r="B30" s="9" t="s">
        <v>22</v>
      </c>
      <c r="C30" s="47" t="s">
        <v>23</v>
      </c>
      <c r="D30" s="21">
        <v>0</v>
      </c>
      <c r="E30" s="21">
        <v>0</v>
      </c>
      <c r="F30" s="22">
        <f t="shared" si="0"/>
        <v>0</v>
      </c>
      <c r="G30" s="29"/>
    </row>
    <row r="31" spans="2:7" x14ac:dyDescent="0.25">
      <c r="B31" s="9" t="s">
        <v>24</v>
      </c>
      <c r="C31" s="47" t="s">
        <v>25</v>
      </c>
      <c r="D31" s="23">
        <v>300000</v>
      </c>
      <c r="E31" s="23">
        <v>300000</v>
      </c>
      <c r="F31" s="22">
        <f t="shared" si="0"/>
        <v>0</v>
      </c>
      <c r="G31" s="29"/>
    </row>
    <row r="32" spans="2:7" x14ac:dyDescent="0.25">
      <c r="B32" s="5" t="s">
        <v>26</v>
      </c>
      <c r="C32" s="51" t="s">
        <v>27</v>
      </c>
      <c r="D32" s="21">
        <v>50000</v>
      </c>
      <c r="E32" s="21">
        <v>50000</v>
      </c>
      <c r="F32" s="22">
        <f t="shared" si="0"/>
        <v>0</v>
      </c>
      <c r="G32" s="29"/>
    </row>
    <row r="33" spans="2:7" ht="16.5" customHeight="1" x14ac:dyDescent="0.25">
      <c r="B33" s="46" t="s">
        <v>28</v>
      </c>
      <c r="C33" s="47" t="s">
        <v>29</v>
      </c>
      <c r="D33" s="23">
        <v>202000</v>
      </c>
      <c r="E33" s="23">
        <v>202000</v>
      </c>
      <c r="F33" s="22">
        <f t="shared" si="0"/>
        <v>0</v>
      </c>
      <c r="G33" s="29"/>
    </row>
    <row r="34" spans="2:7" ht="45" customHeight="1" x14ac:dyDescent="0.25">
      <c r="B34" s="5" t="s">
        <v>31</v>
      </c>
      <c r="C34" s="51" t="s">
        <v>32</v>
      </c>
      <c r="D34" s="21">
        <v>2021000</v>
      </c>
      <c r="E34" s="21">
        <v>1974600</v>
      </c>
      <c r="F34" s="22">
        <f t="shared" si="0"/>
        <v>-46400</v>
      </c>
      <c r="G34" s="32" t="s">
        <v>107</v>
      </c>
    </row>
    <row r="35" spans="2:7" ht="16.5" customHeight="1" x14ac:dyDescent="0.25">
      <c r="B35" s="5" t="s">
        <v>34</v>
      </c>
      <c r="C35" s="51" t="s">
        <v>35</v>
      </c>
      <c r="D35" s="21">
        <v>5000</v>
      </c>
      <c r="E35" s="21">
        <v>5000</v>
      </c>
      <c r="F35" s="22">
        <f t="shared" si="0"/>
        <v>0</v>
      </c>
      <c r="G35" s="29"/>
    </row>
    <row r="36" spans="2:7" ht="27.75" customHeight="1" x14ac:dyDescent="0.25">
      <c r="B36" s="10" t="s">
        <v>36</v>
      </c>
      <c r="C36" s="47" t="s">
        <v>37</v>
      </c>
      <c r="D36" s="23">
        <v>6007100</v>
      </c>
      <c r="E36" s="23">
        <v>5917100</v>
      </c>
      <c r="F36" s="22">
        <f t="shared" si="0"/>
        <v>-90000</v>
      </c>
      <c r="G36" s="32" t="s">
        <v>108</v>
      </c>
    </row>
    <row r="37" spans="2:7" ht="20.25" customHeight="1" x14ac:dyDescent="0.25">
      <c r="B37" s="10" t="s">
        <v>38</v>
      </c>
      <c r="C37" s="47" t="s">
        <v>39</v>
      </c>
      <c r="D37" s="23">
        <v>56800</v>
      </c>
      <c r="E37" s="23">
        <v>56800</v>
      </c>
      <c r="F37" s="22">
        <f t="shared" si="0"/>
        <v>0</v>
      </c>
      <c r="G37" s="29"/>
    </row>
    <row r="38" spans="2:7" ht="33" customHeight="1" x14ac:dyDescent="0.25">
      <c r="B38" s="46" t="s">
        <v>40</v>
      </c>
      <c r="C38" s="47" t="s">
        <v>41</v>
      </c>
      <c r="D38" s="23">
        <v>280000</v>
      </c>
      <c r="E38" s="23">
        <v>280000</v>
      </c>
      <c r="F38" s="22">
        <f t="shared" si="0"/>
        <v>0</v>
      </c>
      <c r="G38" s="29"/>
    </row>
    <row r="39" spans="2:7" ht="18" customHeight="1" x14ac:dyDescent="0.25">
      <c r="B39" s="5" t="s">
        <v>42</v>
      </c>
      <c r="C39" s="51" t="s">
        <v>43</v>
      </c>
      <c r="D39" s="21">
        <v>20000</v>
      </c>
      <c r="E39" s="21">
        <v>20000</v>
      </c>
      <c r="F39" s="22">
        <f t="shared" si="0"/>
        <v>0</v>
      </c>
      <c r="G39" s="29"/>
    </row>
    <row r="40" spans="2:7" ht="17.25" customHeight="1" x14ac:dyDescent="0.25">
      <c r="B40" s="5" t="s">
        <v>44</v>
      </c>
      <c r="C40" s="51" t="s">
        <v>45</v>
      </c>
      <c r="D40" s="21">
        <v>272000</v>
      </c>
      <c r="E40" s="21">
        <v>272000</v>
      </c>
      <c r="F40" s="22">
        <f t="shared" si="0"/>
        <v>0</v>
      </c>
      <c r="G40" s="29"/>
    </row>
    <row r="41" spans="2:7" ht="16.5" customHeight="1" x14ac:dyDescent="0.25">
      <c r="B41" s="163" t="s">
        <v>46</v>
      </c>
      <c r="C41" s="166" t="s">
        <v>47</v>
      </c>
      <c r="D41" s="159">
        <v>18209200</v>
      </c>
      <c r="E41" s="159">
        <v>17819400</v>
      </c>
      <c r="F41" s="159">
        <f t="shared" si="0"/>
        <v>-389800</v>
      </c>
      <c r="G41" s="32" t="s">
        <v>109</v>
      </c>
    </row>
    <row r="42" spans="2:7" ht="13.5" customHeight="1" x14ac:dyDescent="0.25">
      <c r="B42" s="164"/>
      <c r="C42" s="167"/>
      <c r="D42" s="169"/>
      <c r="E42" s="169"/>
      <c r="F42" s="169"/>
      <c r="G42" s="32" t="s">
        <v>110</v>
      </c>
    </row>
    <row r="43" spans="2:7" ht="24.75" customHeight="1" x14ac:dyDescent="0.25">
      <c r="B43" s="164"/>
      <c r="C43" s="167"/>
      <c r="D43" s="169"/>
      <c r="E43" s="169"/>
      <c r="F43" s="169"/>
      <c r="G43" s="32" t="s">
        <v>111</v>
      </c>
    </row>
    <row r="44" spans="2:7" ht="24.75" customHeight="1" x14ac:dyDescent="0.25">
      <c r="B44" s="165"/>
      <c r="C44" s="168"/>
      <c r="D44" s="160"/>
      <c r="E44" s="160"/>
      <c r="F44" s="160"/>
      <c r="G44" s="32" t="s">
        <v>112</v>
      </c>
    </row>
    <row r="45" spans="2:7" ht="20.25" customHeight="1" x14ac:dyDescent="0.25">
      <c r="B45" s="11" t="s">
        <v>48</v>
      </c>
      <c r="C45" s="12"/>
      <c r="D45" s="24">
        <f>SUM(D24:D41)</f>
        <v>49170500</v>
      </c>
      <c r="E45" s="24">
        <f>SUM(E24:E41)</f>
        <v>48273480</v>
      </c>
      <c r="F45" s="25">
        <f>SUM(F24:F41)</f>
        <v>-897020</v>
      </c>
      <c r="G45" s="29"/>
    </row>
    <row r="46" spans="2:7" x14ac:dyDescent="0.25">
      <c r="B46" s="5"/>
      <c r="C46" s="51"/>
      <c r="D46" s="26"/>
      <c r="E46" s="26"/>
      <c r="F46" s="27"/>
      <c r="G46" s="29"/>
    </row>
    <row r="47" spans="2:7" ht="45.75" customHeight="1" x14ac:dyDescent="0.25">
      <c r="B47" s="10" t="s">
        <v>49</v>
      </c>
      <c r="C47" s="47" t="s">
        <v>50</v>
      </c>
      <c r="D47" s="26">
        <v>928900</v>
      </c>
      <c r="E47" s="26">
        <v>921800</v>
      </c>
      <c r="F47" s="22">
        <f>E47-D47</f>
        <v>-7100</v>
      </c>
      <c r="G47" s="32" t="s">
        <v>113</v>
      </c>
    </row>
    <row r="48" spans="2:7" ht="25.5" customHeight="1" x14ac:dyDescent="0.25">
      <c r="B48" s="11" t="s">
        <v>51</v>
      </c>
      <c r="C48" s="12"/>
      <c r="D48" s="24">
        <f>D47</f>
        <v>928900</v>
      </c>
      <c r="E48" s="24">
        <f>E47</f>
        <v>921800</v>
      </c>
      <c r="F48" s="25">
        <f>F47</f>
        <v>-7100</v>
      </c>
      <c r="G48" s="29"/>
    </row>
    <row r="49" spans="2:7" x14ac:dyDescent="0.25">
      <c r="B49" s="5"/>
      <c r="C49" s="51"/>
      <c r="D49" s="21"/>
      <c r="E49" s="21"/>
      <c r="F49" s="22"/>
      <c r="G49" s="29"/>
    </row>
    <row r="50" spans="2:7" ht="27.75" customHeight="1" x14ac:dyDescent="0.25">
      <c r="B50" s="5" t="s">
        <v>40</v>
      </c>
      <c r="C50" s="51" t="s">
        <v>41</v>
      </c>
      <c r="D50" s="21">
        <v>10000</v>
      </c>
      <c r="E50" s="21">
        <v>10000</v>
      </c>
      <c r="F50" s="22">
        <f>E50-D50</f>
        <v>0</v>
      </c>
      <c r="G50" s="29"/>
    </row>
    <row r="51" spans="2:7" ht="17.25" customHeight="1" x14ac:dyDescent="0.25">
      <c r="B51" s="163" t="s">
        <v>52</v>
      </c>
      <c r="C51" s="166" t="s">
        <v>53</v>
      </c>
      <c r="D51" s="159">
        <v>3142900</v>
      </c>
      <c r="E51" s="159">
        <v>3037000</v>
      </c>
      <c r="F51" s="159">
        <f>E51-D51</f>
        <v>-105900</v>
      </c>
      <c r="G51" s="32" t="s">
        <v>114</v>
      </c>
    </row>
    <row r="52" spans="2:7" ht="19.5" customHeight="1" x14ac:dyDescent="0.25">
      <c r="B52" s="164"/>
      <c r="C52" s="167"/>
      <c r="D52" s="169"/>
      <c r="E52" s="169"/>
      <c r="F52" s="169"/>
      <c r="G52" s="32" t="s">
        <v>115</v>
      </c>
    </row>
    <row r="53" spans="2:7" ht="27" customHeight="1" x14ac:dyDescent="0.25">
      <c r="B53" s="164"/>
      <c r="C53" s="167"/>
      <c r="D53" s="169"/>
      <c r="E53" s="169"/>
      <c r="F53" s="169"/>
      <c r="G53" s="32" t="s">
        <v>116</v>
      </c>
    </row>
    <row r="54" spans="2:7" ht="26.25" customHeight="1" x14ac:dyDescent="0.25">
      <c r="B54" s="165"/>
      <c r="C54" s="168"/>
      <c r="D54" s="160"/>
      <c r="E54" s="160"/>
      <c r="F54" s="160"/>
      <c r="G54" s="32" t="s">
        <v>117</v>
      </c>
    </row>
    <row r="55" spans="2:7" ht="24" customHeight="1" x14ac:dyDescent="0.25">
      <c r="B55" s="5" t="s">
        <v>54</v>
      </c>
      <c r="C55" s="47" t="s">
        <v>55</v>
      </c>
      <c r="D55" s="23">
        <v>3000</v>
      </c>
      <c r="E55" s="23">
        <v>3000</v>
      </c>
      <c r="F55" s="22">
        <f>E55-D55</f>
        <v>0</v>
      </c>
      <c r="G55" s="29"/>
    </row>
    <row r="56" spans="2:7" ht="22.5" x14ac:dyDescent="0.25">
      <c r="B56" s="163" t="s">
        <v>56</v>
      </c>
      <c r="C56" s="166" t="s">
        <v>57</v>
      </c>
      <c r="D56" s="159">
        <v>22576500</v>
      </c>
      <c r="E56" s="159">
        <v>20846300</v>
      </c>
      <c r="F56" s="159">
        <f>E56-D56</f>
        <v>-1730200</v>
      </c>
      <c r="G56" s="32" t="s">
        <v>118</v>
      </c>
    </row>
    <row r="57" spans="2:7" ht="22.5" x14ac:dyDescent="0.25">
      <c r="B57" s="164"/>
      <c r="C57" s="167"/>
      <c r="D57" s="169"/>
      <c r="E57" s="169"/>
      <c r="F57" s="169"/>
      <c r="G57" s="32" t="s">
        <v>119</v>
      </c>
    </row>
    <row r="58" spans="2:7" ht="22.5" x14ac:dyDescent="0.25">
      <c r="B58" s="164"/>
      <c r="C58" s="167"/>
      <c r="D58" s="169"/>
      <c r="E58" s="169"/>
      <c r="F58" s="169"/>
      <c r="G58" s="32" t="s">
        <v>120</v>
      </c>
    </row>
    <row r="59" spans="2:7" ht="33.75" x14ac:dyDescent="0.25">
      <c r="B59" s="164"/>
      <c r="C59" s="167"/>
      <c r="D59" s="169"/>
      <c r="E59" s="169"/>
      <c r="F59" s="169"/>
      <c r="G59" s="32" t="s">
        <v>121</v>
      </c>
    </row>
    <row r="60" spans="2:7" ht="33.75" x14ac:dyDescent="0.25">
      <c r="B60" s="165"/>
      <c r="C60" s="168"/>
      <c r="D60" s="160"/>
      <c r="E60" s="160"/>
      <c r="F60" s="160"/>
      <c r="G60" s="32" t="s">
        <v>122</v>
      </c>
    </row>
    <row r="61" spans="2:7" ht="42.6" customHeight="1" x14ac:dyDescent="0.25">
      <c r="B61" s="5" t="s">
        <v>59</v>
      </c>
      <c r="C61" s="51" t="s">
        <v>60</v>
      </c>
      <c r="D61" s="21">
        <v>2160500</v>
      </c>
      <c r="E61" s="21">
        <v>2045000</v>
      </c>
      <c r="F61" s="22">
        <f>E61-D61</f>
        <v>-115500</v>
      </c>
      <c r="G61" s="32" t="s">
        <v>123</v>
      </c>
    </row>
    <row r="62" spans="2:7" ht="16.5" customHeight="1" x14ac:dyDescent="0.25">
      <c r="B62" s="11" t="s">
        <v>62</v>
      </c>
      <c r="C62" s="12"/>
      <c r="D62" s="24">
        <f>SUM(D50:D61)</f>
        <v>27892900</v>
      </c>
      <c r="E62" s="24">
        <f>SUM(E50:E61)</f>
        <v>25941300</v>
      </c>
      <c r="F62" s="25">
        <f>SUM(F50:F61)</f>
        <v>-1951600</v>
      </c>
      <c r="G62" s="29"/>
    </row>
    <row r="63" spans="2:7" x14ac:dyDescent="0.25">
      <c r="B63" s="2"/>
      <c r="C63" s="3"/>
      <c r="D63" s="21"/>
      <c r="E63" s="21"/>
      <c r="F63" s="22"/>
      <c r="G63" s="29"/>
    </row>
    <row r="64" spans="2:7" ht="14.25" customHeight="1" x14ac:dyDescent="0.25">
      <c r="B64" s="163" t="s">
        <v>63</v>
      </c>
      <c r="C64" s="166" t="s">
        <v>64</v>
      </c>
      <c r="D64" s="159">
        <v>13924691</v>
      </c>
      <c r="E64" s="159">
        <v>13379901</v>
      </c>
      <c r="F64" s="159">
        <f>E64-D64</f>
        <v>-544790</v>
      </c>
      <c r="G64" s="32" t="s">
        <v>124</v>
      </c>
    </row>
    <row r="65" spans="2:7" ht="17.25" customHeight="1" x14ac:dyDescent="0.25">
      <c r="B65" s="164"/>
      <c r="C65" s="167"/>
      <c r="D65" s="169"/>
      <c r="E65" s="169"/>
      <c r="F65" s="169"/>
      <c r="G65" s="32" t="s">
        <v>125</v>
      </c>
    </row>
    <row r="66" spans="2:7" ht="17.25" customHeight="1" x14ac:dyDescent="0.25">
      <c r="B66" s="164"/>
      <c r="C66" s="167"/>
      <c r="D66" s="169"/>
      <c r="E66" s="169"/>
      <c r="F66" s="169"/>
      <c r="G66" s="32" t="s">
        <v>126</v>
      </c>
    </row>
    <row r="67" spans="2:7" ht="17.25" customHeight="1" x14ac:dyDescent="0.25">
      <c r="B67" s="164"/>
      <c r="C67" s="167"/>
      <c r="D67" s="169"/>
      <c r="E67" s="169"/>
      <c r="F67" s="169"/>
      <c r="G67" s="32" t="s">
        <v>127</v>
      </c>
    </row>
    <row r="68" spans="2:7" ht="17.25" customHeight="1" x14ac:dyDescent="0.25">
      <c r="B68" s="164"/>
      <c r="C68" s="167"/>
      <c r="D68" s="169"/>
      <c r="E68" s="169"/>
      <c r="F68" s="169"/>
      <c r="G68" s="32" t="s">
        <v>128</v>
      </c>
    </row>
    <row r="69" spans="2:7" ht="17.25" customHeight="1" x14ac:dyDescent="0.25">
      <c r="B69" s="164"/>
      <c r="C69" s="167"/>
      <c r="D69" s="169"/>
      <c r="E69" s="169"/>
      <c r="F69" s="169"/>
      <c r="G69" s="32" t="s">
        <v>129</v>
      </c>
    </row>
    <row r="70" spans="2:7" ht="21.75" customHeight="1" x14ac:dyDescent="0.25">
      <c r="B70" s="165"/>
      <c r="C70" s="168"/>
      <c r="D70" s="160"/>
      <c r="E70" s="160"/>
      <c r="F70" s="160"/>
      <c r="G70" s="32" t="s">
        <v>130</v>
      </c>
    </row>
    <row r="71" spans="2:7" ht="14.25" customHeight="1" x14ac:dyDescent="0.25">
      <c r="B71" s="163" t="s">
        <v>52</v>
      </c>
      <c r="C71" s="166" t="s">
        <v>53</v>
      </c>
      <c r="D71" s="159">
        <v>32552609</v>
      </c>
      <c r="E71" s="159">
        <v>31357219</v>
      </c>
      <c r="F71" s="159">
        <f>E71-D71</f>
        <v>-1195390</v>
      </c>
      <c r="G71" s="32" t="s">
        <v>131</v>
      </c>
    </row>
    <row r="72" spans="2:7" ht="17.25" customHeight="1" x14ac:dyDescent="0.25">
      <c r="B72" s="164"/>
      <c r="C72" s="167"/>
      <c r="D72" s="169"/>
      <c r="E72" s="169"/>
      <c r="F72" s="169"/>
      <c r="G72" s="32" t="s">
        <v>132</v>
      </c>
    </row>
    <row r="73" spans="2:7" ht="17.25" customHeight="1" x14ac:dyDescent="0.25">
      <c r="B73" s="164"/>
      <c r="C73" s="167"/>
      <c r="D73" s="169"/>
      <c r="E73" s="169"/>
      <c r="F73" s="169"/>
      <c r="G73" s="32" t="s">
        <v>133</v>
      </c>
    </row>
    <row r="74" spans="2:7" ht="17.25" customHeight="1" x14ac:dyDescent="0.25">
      <c r="B74" s="164"/>
      <c r="C74" s="167"/>
      <c r="D74" s="169"/>
      <c r="E74" s="169"/>
      <c r="F74" s="169"/>
      <c r="G74" s="32" t="s">
        <v>134</v>
      </c>
    </row>
    <row r="75" spans="2:7" ht="17.25" customHeight="1" x14ac:dyDescent="0.25">
      <c r="B75" s="164"/>
      <c r="C75" s="167"/>
      <c r="D75" s="169"/>
      <c r="E75" s="169"/>
      <c r="F75" s="169"/>
      <c r="G75" s="32" t="s">
        <v>135</v>
      </c>
    </row>
    <row r="76" spans="2:7" ht="17.25" customHeight="1" x14ac:dyDescent="0.25">
      <c r="B76" s="164"/>
      <c r="C76" s="167"/>
      <c r="D76" s="169"/>
      <c r="E76" s="169"/>
      <c r="F76" s="169"/>
      <c r="G76" s="32" t="s">
        <v>136</v>
      </c>
    </row>
    <row r="77" spans="2:7" ht="17.25" customHeight="1" x14ac:dyDescent="0.25">
      <c r="B77" s="164"/>
      <c r="C77" s="167"/>
      <c r="D77" s="169"/>
      <c r="E77" s="169"/>
      <c r="F77" s="169"/>
      <c r="G77" s="32" t="s">
        <v>137</v>
      </c>
    </row>
    <row r="78" spans="2:7" ht="17.25" customHeight="1" x14ac:dyDescent="0.25">
      <c r="B78" s="164"/>
      <c r="C78" s="167"/>
      <c r="D78" s="169"/>
      <c r="E78" s="169"/>
      <c r="F78" s="169"/>
      <c r="G78" s="32" t="s">
        <v>138</v>
      </c>
    </row>
    <row r="79" spans="2:7" ht="24.75" customHeight="1" x14ac:dyDescent="0.25">
      <c r="B79" s="165"/>
      <c r="C79" s="168"/>
      <c r="D79" s="160"/>
      <c r="E79" s="160"/>
      <c r="F79" s="160"/>
      <c r="G79" s="32" t="s">
        <v>139</v>
      </c>
    </row>
    <row r="80" spans="2:7" ht="20.25" customHeight="1" x14ac:dyDescent="0.25">
      <c r="B80" s="5" t="s">
        <v>54</v>
      </c>
      <c r="C80" s="51" t="s">
        <v>55</v>
      </c>
      <c r="D80" s="21">
        <v>229100</v>
      </c>
      <c r="E80" s="21">
        <v>229100</v>
      </c>
      <c r="F80" s="22">
        <f>E80-D80</f>
        <v>0</v>
      </c>
      <c r="G80" s="29"/>
    </row>
    <row r="81" spans="2:7" ht="18.75" customHeight="1" x14ac:dyDescent="0.25">
      <c r="B81" s="163" t="s">
        <v>42</v>
      </c>
      <c r="C81" s="166" t="s">
        <v>43</v>
      </c>
      <c r="D81" s="159">
        <v>5311900</v>
      </c>
      <c r="E81" s="159">
        <v>5212400</v>
      </c>
      <c r="F81" s="159">
        <f>E81-D81</f>
        <v>-99500</v>
      </c>
      <c r="G81" s="32" t="s">
        <v>140</v>
      </c>
    </row>
    <row r="82" spans="2:7" ht="16.5" customHeight="1" x14ac:dyDescent="0.25">
      <c r="B82" s="164"/>
      <c r="C82" s="167"/>
      <c r="D82" s="169"/>
      <c r="E82" s="169"/>
      <c r="F82" s="169"/>
      <c r="G82" s="32" t="s">
        <v>141</v>
      </c>
    </row>
    <row r="83" spans="2:7" ht="16.5" customHeight="1" x14ac:dyDescent="0.25">
      <c r="B83" s="164"/>
      <c r="C83" s="167"/>
      <c r="D83" s="169"/>
      <c r="E83" s="169"/>
      <c r="F83" s="169"/>
      <c r="G83" s="32" t="s">
        <v>142</v>
      </c>
    </row>
    <row r="84" spans="2:7" ht="27.75" customHeight="1" x14ac:dyDescent="0.25">
      <c r="B84" s="165"/>
      <c r="C84" s="168"/>
      <c r="D84" s="160"/>
      <c r="E84" s="160"/>
      <c r="F84" s="160"/>
      <c r="G84" s="32" t="s">
        <v>143</v>
      </c>
    </row>
    <row r="85" spans="2:7" ht="23.25" customHeight="1" x14ac:dyDescent="0.25">
      <c r="B85" s="163" t="s">
        <v>67</v>
      </c>
      <c r="C85" s="166" t="s">
        <v>68</v>
      </c>
      <c r="D85" s="159">
        <v>6358100</v>
      </c>
      <c r="E85" s="159">
        <v>6141000</v>
      </c>
      <c r="F85" s="159">
        <f>E85-D85</f>
        <v>-217100</v>
      </c>
      <c r="G85" s="32" t="s">
        <v>144</v>
      </c>
    </row>
    <row r="86" spans="2:7" ht="16.5" customHeight="1" x14ac:dyDescent="0.25">
      <c r="B86" s="164"/>
      <c r="C86" s="167"/>
      <c r="D86" s="169"/>
      <c r="E86" s="169"/>
      <c r="F86" s="169"/>
      <c r="G86" s="32" t="s">
        <v>145</v>
      </c>
    </row>
    <row r="87" spans="2:7" ht="17.25" customHeight="1" x14ac:dyDescent="0.25">
      <c r="B87" s="165"/>
      <c r="C87" s="168"/>
      <c r="D87" s="160"/>
      <c r="E87" s="160"/>
      <c r="F87" s="160"/>
      <c r="G87" s="32" t="s">
        <v>146</v>
      </c>
    </row>
    <row r="88" spans="2:7" ht="13.5" customHeight="1" x14ac:dyDescent="0.25">
      <c r="B88" s="5" t="s">
        <v>59</v>
      </c>
      <c r="C88" s="51" t="s">
        <v>60</v>
      </c>
      <c r="D88" s="23">
        <v>30000</v>
      </c>
      <c r="E88" s="23">
        <v>30000</v>
      </c>
      <c r="F88" s="22">
        <f>E88-D88</f>
        <v>0</v>
      </c>
      <c r="G88" s="29"/>
    </row>
    <row r="89" spans="2:7" ht="19.5" customHeight="1" x14ac:dyDescent="0.25">
      <c r="B89" s="11" t="s">
        <v>70</v>
      </c>
      <c r="C89" s="12"/>
      <c r="D89" s="24">
        <f>SUM(D64:D88)</f>
        <v>58406400</v>
      </c>
      <c r="E89" s="24">
        <f>SUM(E64:E88)</f>
        <v>56349620</v>
      </c>
      <c r="F89" s="25">
        <f>SUM(F64:F88)</f>
        <v>-2056780</v>
      </c>
      <c r="G89" s="29"/>
    </row>
    <row r="90" spans="2:7" x14ac:dyDescent="0.25">
      <c r="B90" s="5"/>
      <c r="C90" s="51"/>
      <c r="D90" s="21"/>
      <c r="E90" s="21"/>
      <c r="F90" s="22"/>
      <c r="G90" s="29"/>
    </row>
    <row r="91" spans="2:7" ht="42.75" customHeight="1" x14ac:dyDescent="0.25">
      <c r="B91" s="9" t="s">
        <v>19</v>
      </c>
      <c r="C91" s="47" t="s">
        <v>20</v>
      </c>
      <c r="D91" s="21">
        <v>95000</v>
      </c>
      <c r="E91" s="21">
        <v>95000</v>
      </c>
      <c r="F91" s="22">
        <f>E91-D91</f>
        <v>0</v>
      </c>
      <c r="G91" s="29"/>
    </row>
    <row r="92" spans="2:7" ht="33.6" customHeight="1" x14ac:dyDescent="0.25">
      <c r="B92" s="5" t="s">
        <v>28</v>
      </c>
      <c r="C92" s="51" t="s">
        <v>29</v>
      </c>
      <c r="D92" s="21">
        <v>50000</v>
      </c>
      <c r="E92" s="21">
        <v>921800</v>
      </c>
      <c r="F92" s="22">
        <f>E92-D92</f>
        <v>871800</v>
      </c>
      <c r="G92" s="29" t="s">
        <v>147</v>
      </c>
    </row>
    <row r="93" spans="2:7" ht="17.25" customHeight="1" x14ac:dyDescent="0.25">
      <c r="B93" s="5" t="s">
        <v>72</v>
      </c>
      <c r="C93" s="51" t="s">
        <v>73</v>
      </c>
      <c r="D93" s="21">
        <v>342300</v>
      </c>
      <c r="E93" s="21">
        <v>342300</v>
      </c>
      <c r="F93" s="22">
        <f>E93-D93</f>
        <v>0</v>
      </c>
      <c r="G93" s="29"/>
    </row>
    <row r="94" spans="2:7" ht="26.25" customHeight="1" x14ac:dyDescent="0.25">
      <c r="B94" s="5" t="s">
        <v>74</v>
      </c>
      <c r="C94" s="51" t="s">
        <v>75</v>
      </c>
      <c r="D94" s="21">
        <v>150000</v>
      </c>
      <c r="E94" s="21">
        <v>150000</v>
      </c>
      <c r="F94" s="22">
        <f>E94-D94</f>
        <v>0</v>
      </c>
      <c r="G94" s="29"/>
    </row>
    <row r="95" spans="2:7" ht="23.25" customHeight="1" x14ac:dyDescent="0.25">
      <c r="B95" s="5" t="s">
        <v>76</v>
      </c>
      <c r="C95" s="51" t="s">
        <v>77</v>
      </c>
      <c r="D95" s="21">
        <v>11178800</v>
      </c>
      <c r="E95" s="21">
        <v>11178800</v>
      </c>
      <c r="F95" s="22">
        <f>E95-D95</f>
        <v>0</v>
      </c>
      <c r="G95" s="29"/>
    </row>
    <row r="96" spans="2:7" ht="20.25" customHeight="1" x14ac:dyDescent="0.25">
      <c r="B96" s="11" t="s">
        <v>78</v>
      </c>
      <c r="C96" s="12"/>
      <c r="D96" s="24">
        <f>SUM(D91:D95)</f>
        <v>11816100</v>
      </c>
      <c r="E96" s="24">
        <f>SUM(E91:E95)</f>
        <v>12687900</v>
      </c>
      <c r="F96" s="25">
        <f>SUM(F91:F95)</f>
        <v>871800</v>
      </c>
      <c r="G96" s="29"/>
    </row>
    <row r="97" spans="2:7" x14ac:dyDescent="0.25">
      <c r="B97" s="13"/>
      <c r="C97" s="14"/>
      <c r="D97" s="15"/>
      <c r="E97" s="1"/>
      <c r="G97" s="29"/>
    </row>
    <row r="98" spans="2:7" x14ac:dyDescent="0.25">
      <c r="B98" s="158" t="s">
        <v>79</v>
      </c>
      <c r="C98" s="158"/>
      <c r="D98" s="158"/>
      <c r="E98" s="1"/>
      <c r="G98" s="29"/>
    </row>
    <row r="99" spans="2:7" ht="25.5" x14ac:dyDescent="0.25">
      <c r="B99" s="2"/>
      <c r="C99" s="3"/>
      <c r="D99" s="4" t="s">
        <v>86</v>
      </c>
      <c r="E99" s="4" t="s">
        <v>87</v>
      </c>
      <c r="F99" s="18" t="s">
        <v>3</v>
      </c>
      <c r="G99" s="29"/>
    </row>
    <row r="100" spans="2:7" x14ac:dyDescent="0.25">
      <c r="B100" s="5" t="s">
        <v>80</v>
      </c>
      <c r="C100" s="51"/>
      <c r="D100" s="21">
        <f>D4-D22</f>
        <v>-5208065.6599999964</v>
      </c>
      <c r="E100" s="21">
        <f>E4-E22</f>
        <v>-3808065.6599999964</v>
      </c>
      <c r="F100" s="22">
        <f>F4-F22</f>
        <v>1400000</v>
      </c>
      <c r="G100" s="29" t="s">
        <v>148</v>
      </c>
    </row>
    <row r="101" spans="2:7" x14ac:dyDescent="0.25">
      <c r="B101" s="13"/>
      <c r="C101" s="14"/>
      <c r="D101" s="15"/>
      <c r="E101" s="1"/>
    </row>
    <row r="102" spans="2:7" x14ac:dyDescent="0.25">
      <c r="B102" s="13" t="s">
        <v>81</v>
      </c>
      <c r="C102" s="16"/>
      <c r="D102" s="17"/>
      <c r="E102" s="1"/>
    </row>
  </sheetData>
  <mergeCells count="53">
    <mergeCell ref="B85:B87"/>
    <mergeCell ref="C85:C87"/>
    <mergeCell ref="D85:D87"/>
    <mergeCell ref="E85:E87"/>
    <mergeCell ref="F85:F87"/>
    <mergeCell ref="E81:E84"/>
    <mergeCell ref="F81:F84"/>
    <mergeCell ref="B71:B79"/>
    <mergeCell ref="C71:C79"/>
    <mergeCell ref="D71:D79"/>
    <mergeCell ref="E71:E79"/>
    <mergeCell ref="F71:F79"/>
    <mergeCell ref="C56:C60"/>
    <mergeCell ref="B56:B60"/>
    <mergeCell ref="B81:B84"/>
    <mergeCell ref="D81:D84"/>
    <mergeCell ref="C81:C84"/>
    <mergeCell ref="E64:E70"/>
    <mergeCell ref="F64:F70"/>
    <mergeCell ref="F56:F60"/>
    <mergeCell ref="E56:E60"/>
    <mergeCell ref="D56:D60"/>
    <mergeCell ref="B2:D2"/>
    <mergeCell ref="B21:D21"/>
    <mergeCell ref="B98:D98"/>
    <mergeCell ref="E51:E54"/>
    <mergeCell ref="F51:F54"/>
    <mergeCell ref="D9:D18"/>
    <mergeCell ref="E9:E18"/>
    <mergeCell ref="F9:F18"/>
    <mergeCell ref="F41:F44"/>
    <mergeCell ref="E41:E44"/>
    <mergeCell ref="D41:D44"/>
    <mergeCell ref="C41:C44"/>
    <mergeCell ref="B41:B44"/>
    <mergeCell ref="B64:B70"/>
    <mergeCell ref="C64:C70"/>
    <mergeCell ref="D64:D70"/>
    <mergeCell ref="F7:F8"/>
    <mergeCell ref="D7:D8"/>
    <mergeCell ref="E7:E8"/>
    <mergeCell ref="B7:B8"/>
    <mergeCell ref="B51:B54"/>
    <mergeCell ref="C51:C54"/>
    <mergeCell ref="D51:D54"/>
    <mergeCell ref="C7:C8"/>
    <mergeCell ref="B9:B18"/>
    <mergeCell ref="C9:C18"/>
    <mergeCell ref="D25:D29"/>
    <mergeCell ref="E25:E29"/>
    <mergeCell ref="F25:F29"/>
    <mergeCell ref="B25:B29"/>
    <mergeCell ref="C25:C29"/>
  </mergeCells>
  <pageMargins left="0.51181102362204722" right="0.70866141732283472" top="0.35433070866141736" bottom="0.35433070866141736" header="0" footer="0"/>
  <pageSetup paperSize="9" scale="99" fitToHeight="0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67"/>
  <sheetViews>
    <sheetView topLeftCell="A58" workbookViewId="0">
      <selection activeCell="D27" sqref="D27"/>
    </sheetView>
  </sheetViews>
  <sheetFormatPr defaultRowHeight="15" x14ac:dyDescent="0.25"/>
  <cols>
    <col min="1" max="1" width="2.5703125" customWidth="1"/>
    <col min="2" max="2" width="40.28515625" customWidth="1"/>
    <col min="4" max="4" width="17.28515625" customWidth="1"/>
    <col min="5" max="5" width="16.7109375" customWidth="1"/>
    <col min="6" max="6" width="15" style="1" customWidth="1"/>
    <col min="7" max="7" width="33.5703125" style="28" customWidth="1"/>
  </cols>
  <sheetData>
    <row r="2" spans="2:7" x14ac:dyDescent="0.25">
      <c r="B2" s="158" t="s">
        <v>0</v>
      </c>
      <c r="C2" s="158"/>
      <c r="D2" s="158"/>
      <c r="E2" s="1"/>
    </row>
    <row r="3" spans="2:7" ht="25.5" x14ac:dyDescent="0.25">
      <c r="B3" s="2">
        <v>2015</v>
      </c>
      <c r="C3" s="3"/>
      <c r="D3" s="4" t="s">
        <v>149</v>
      </c>
      <c r="E3" s="4" t="s">
        <v>150</v>
      </c>
      <c r="F3" s="18" t="s">
        <v>3</v>
      </c>
      <c r="G3" s="29" t="s">
        <v>4</v>
      </c>
    </row>
    <row r="4" spans="2:7" x14ac:dyDescent="0.25">
      <c r="B4" s="5" t="s">
        <v>5</v>
      </c>
      <c r="C4" s="51"/>
      <c r="D4" s="20">
        <f>D5+D6+D7+D8+D11+D12</f>
        <v>140366034.34</v>
      </c>
      <c r="E4" s="20">
        <f>E5+E6+E7+E8+E11+E12</f>
        <v>140178034.34</v>
      </c>
      <c r="F4" s="22">
        <f>E4-D4</f>
        <v>-188000</v>
      </c>
      <c r="G4" s="29"/>
    </row>
    <row r="5" spans="2:7" ht="35.25" customHeight="1" x14ac:dyDescent="0.25">
      <c r="B5" s="5" t="s">
        <v>6</v>
      </c>
      <c r="C5" s="51"/>
      <c r="D5" s="21">
        <v>37261000</v>
      </c>
      <c r="E5" s="21">
        <v>37261000</v>
      </c>
      <c r="F5" s="22">
        <f t="shared" ref="F5:F29" si="0">E5-D5</f>
        <v>0</v>
      </c>
      <c r="G5" s="29"/>
    </row>
    <row r="6" spans="2:7" ht="25.5" customHeight="1" x14ac:dyDescent="0.25">
      <c r="B6" s="5" t="s">
        <v>7</v>
      </c>
      <c r="C6" s="51"/>
      <c r="D6" s="21">
        <v>26296100</v>
      </c>
      <c r="E6" s="21">
        <v>26296100</v>
      </c>
      <c r="F6" s="22">
        <f t="shared" si="0"/>
        <v>0</v>
      </c>
      <c r="G6" s="29"/>
    </row>
    <row r="7" spans="2:7" ht="25.9" customHeight="1" x14ac:dyDescent="0.25">
      <c r="B7" s="49" t="s">
        <v>8</v>
      </c>
      <c r="C7" s="45"/>
      <c r="D7" s="48">
        <v>8599200</v>
      </c>
      <c r="E7" s="48">
        <v>8276200</v>
      </c>
      <c r="F7" s="48">
        <f t="shared" si="0"/>
        <v>-323000</v>
      </c>
      <c r="G7" s="33" t="s">
        <v>151</v>
      </c>
    </row>
    <row r="8" spans="2:7" ht="15" customHeight="1" x14ac:dyDescent="0.25">
      <c r="B8" s="163" t="s">
        <v>9</v>
      </c>
      <c r="C8" s="166"/>
      <c r="D8" s="159">
        <v>67875500</v>
      </c>
      <c r="E8" s="159">
        <v>68010500</v>
      </c>
      <c r="F8" s="159">
        <f t="shared" si="0"/>
        <v>135000</v>
      </c>
      <c r="G8" s="31" t="s">
        <v>152</v>
      </c>
    </row>
    <row r="9" spans="2:7" ht="12.75" customHeight="1" x14ac:dyDescent="0.25">
      <c r="B9" s="164"/>
      <c r="C9" s="167"/>
      <c r="D9" s="169"/>
      <c r="E9" s="169"/>
      <c r="F9" s="169"/>
      <c r="G9" s="31" t="s">
        <v>153</v>
      </c>
    </row>
    <row r="10" spans="2:7" ht="13.5" customHeight="1" x14ac:dyDescent="0.25">
      <c r="B10" s="164"/>
      <c r="C10" s="167"/>
      <c r="D10" s="169"/>
      <c r="E10" s="169"/>
      <c r="F10" s="169"/>
      <c r="G10" s="31" t="s">
        <v>154</v>
      </c>
    </row>
    <row r="11" spans="2:7" ht="21.6" customHeight="1" x14ac:dyDescent="0.25">
      <c r="B11" s="19" t="s">
        <v>10</v>
      </c>
      <c r="C11" s="51"/>
      <c r="D11" s="21">
        <v>-8065.66</v>
      </c>
      <c r="E11" s="21">
        <v>-8065.66</v>
      </c>
      <c r="F11" s="22">
        <f t="shared" si="0"/>
        <v>0</v>
      </c>
      <c r="G11" s="29"/>
    </row>
    <row r="12" spans="2:7" ht="19.5" customHeight="1" x14ac:dyDescent="0.25">
      <c r="B12" s="5" t="s">
        <v>12</v>
      </c>
      <c r="C12" s="51"/>
      <c r="D12" s="21">
        <v>342300</v>
      </c>
      <c r="E12" s="21">
        <v>342300</v>
      </c>
      <c r="F12" s="22">
        <f t="shared" si="0"/>
        <v>0</v>
      </c>
      <c r="G12" s="29"/>
    </row>
    <row r="13" spans="2:7" x14ac:dyDescent="0.25">
      <c r="B13" s="158" t="s">
        <v>14</v>
      </c>
      <c r="C13" s="158"/>
      <c r="D13" s="158"/>
      <c r="E13" s="1"/>
      <c r="G13" s="29"/>
    </row>
    <row r="14" spans="2:7" x14ac:dyDescent="0.25">
      <c r="B14" s="2" t="s">
        <v>15</v>
      </c>
      <c r="C14" s="3"/>
      <c r="D14" s="20">
        <f>D32+D44+D54+D61+D35</f>
        <v>144174100</v>
      </c>
      <c r="E14" s="20">
        <f>E32+E44+E54+E61+E35</f>
        <v>144946100</v>
      </c>
      <c r="F14" s="22">
        <f t="shared" si="0"/>
        <v>772000</v>
      </c>
      <c r="G14" s="29"/>
    </row>
    <row r="15" spans="2:7" x14ac:dyDescent="0.25">
      <c r="B15" s="8" t="s">
        <v>16</v>
      </c>
      <c r="C15" s="3"/>
      <c r="D15" s="21"/>
      <c r="E15" s="21"/>
      <c r="F15" s="22"/>
      <c r="G15" s="29"/>
    </row>
    <row r="16" spans="2:7" ht="45" customHeight="1" x14ac:dyDescent="0.25">
      <c r="B16" s="5" t="s">
        <v>17</v>
      </c>
      <c r="C16" s="51" t="s">
        <v>18</v>
      </c>
      <c r="D16" s="21">
        <v>1517700</v>
      </c>
      <c r="E16" s="21">
        <v>1517700</v>
      </c>
      <c r="F16" s="22">
        <f t="shared" si="0"/>
        <v>0</v>
      </c>
      <c r="G16" s="32"/>
    </row>
    <row r="17" spans="2:7" ht="25.15" customHeight="1" x14ac:dyDescent="0.25">
      <c r="B17" s="161" t="s">
        <v>19</v>
      </c>
      <c r="C17" s="166" t="s">
        <v>20</v>
      </c>
      <c r="D17" s="159">
        <v>19858880</v>
      </c>
      <c r="E17" s="159">
        <v>19928524.010000002</v>
      </c>
      <c r="F17" s="159">
        <f t="shared" si="0"/>
        <v>69644.010000001639</v>
      </c>
      <c r="G17" s="32" t="s">
        <v>155</v>
      </c>
    </row>
    <row r="18" spans="2:7" ht="31.9" customHeight="1" x14ac:dyDescent="0.25">
      <c r="B18" s="172"/>
      <c r="C18" s="167"/>
      <c r="D18" s="169"/>
      <c r="E18" s="169"/>
      <c r="F18" s="169"/>
      <c r="G18" s="32" t="s">
        <v>156</v>
      </c>
    </row>
    <row r="19" spans="2:7" x14ac:dyDescent="0.25">
      <c r="B19" s="9" t="s">
        <v>24</v>
      </c>
      <c r="C19" s="47" t="s">
        <v>25</v>
      </c>
      <c r="D19" s="23">
        <v>300000</v>
      </c>
      <c r="E19" s="23">
        <v>300000</v>
      </c>
      <c r="F19" s="22">
        <f t="shared" si="0"/>
        <v>0</v>
      </c>
      <c r="G19" s="29"/>
    </row>
    <row r="20" spans="2:7" x14ac:dyDescent="0.25">
      <c r="B20" s="5" t="s">
        <v>26</v>
      </c>
      <c r="C20" s="51" t="s">
        <v>27</v>
      </c>
      <c r="D20" s="21">
        <v>50000</v>
      </c>
      <c r="E20" s="21">
        <v>50000</v>
      </c>
      <c r="F20" s="22">
        <f t="shared" si="0"/>
        <v>0</v>
      </c>
      <c r="G20" s="29"/>
    </row>
    <row r="21" spans="2:7" ht="16.5" customHeight="1" x14ac:dyDescent="0.25">
      <c r="B21" s="46" t="s">
        <v>28</v>
      </c>
      <c r="C21" s="47" t="s">
        <v>29</v>
      </c>
      <c r="D21" s="23">
        <v>202000</v>
      </c>
      <c r="E21" s="23">
        <v>235377.1</v>
      </c>
      <c r="F21" s="22">
        <f t="shared" si="0"/>
        <v>33377.100000000006</v>
      </c>
      <c r="G21" s="32" t="s">
        <v>157</v>
      </c>
    </row>
    <row r="22" spans="2:7" ht="45" customHeight="1" x14ac:dyDescent="0.25">
      <c r="B22" s="5" t="s">
        <v>31</v>
      </c>
      <c r="C22" s="51" t="s">
        <v>32</v>
      </c>
      <c r="D22" s="21">
        <v>1974600</v>
      </c>
      <c r="E22" s="21">
        <v>1979345</v>
      </c>
      <c r="F22" s="22">
        <f t="shared" si="0"/>
        <v>4745</v>
      </c>
      <c r="G22" s="32" t="s">
        <v>158</v>
      </c>
    </row>
    <row r="23" spans="2:7" ht="16.5" customHeight="1" x14ac:dyDescent="0.25">
      <c r="B23" s="5" t="s">
        <v>34</v>
      </c>
      <c r="C23" s="51" t="s">
        <v>35</v>
      </c>
      <c r="D23" s="21">
        <v>5000</v>
      </c>
      <c r="E23" s="21">
        <v>5000</v>
      </c>
      <c r="F23" s="22">
        <f t="shared" si="0"/>
        <v>0</v>
      </c>
      <c r="G23" s="29"/>
    </row>
    <row r="24" spans="2:7" ht="27.75" customHeight="1" x14ac:dyDescent="0.25">
      <c r="B24" s="10" t="s">
        <v>36</v>
      </c>
      <c r="C24" s="47" t="s">
        <v>37</v>
      </c>
      <c r="D24" s="23">
        <v>5917100</v>
      </c>
      <c r="E24" s="23">
        <v>5594100</v>
      </c>
      <c r="F24" s="22">
        <f t="shared" si="0"/>
        <v>-323000</v>
      </c>
      <c r="G24" s="33" t="s">
        <v>159</v>
      </c>
    </row>
    <row r="25" spans="2:7" ht="20.25" customHeight="1" x14ac:dyDescent="0.25">
      <c r="B25" s="10" t="s">
        <v>38</v>
      </c>
      <c r="C25" s="47" t="s">
        <v>39</v>
      </c>
      <c r="D25" s="23">
        <v>56800</v>
      </c>
      <c r="E25" s="23">
        <v>66800</v>
      </c>
      <c r="F25" s="22">
        <f t="shared" si="0"/>
        <v>10000</v>
      </c>
      <c r="G25" s="32" t="s">
        <v>160</v>
      </c>
    </row>
    <row r="26" spans="2:7" ht="33" customHeight="1" x14ac:dyDescent="0.25">
      <c r="B26" s="46" t="s">
        <v>40</v>
      </c>
      <c r="C26" s="47" t="s">
        <v>41</v>
      </c>
      <c r="D26" s="23">
        <v>280000</v>
      </c>
      <c r="E26" s="23">
        <v>280000</v>
      </c>
      <c r="F26" s="22">
        <f t="shared" si="0"/>
        <v>0</v>
      </c>
      <c r="G26" s="29"/>
    </row>
    <row r="27" spans="2:7" ht="18" customHeight="1" x14ac:dyDescent="0.25">
      <c r="B27" s="5" t="s">
        <v>42</v>
      </c>
      <c r="C27" s="51" t="s">
        <v>43</v>
      </c>
      <c r="D27" s="21">
        <v>20000</v>
      </c>
      <c r="E27" s="21">
        <v>20000</v>
      </c>
      <c r="F27" s="22">
        <f t="shared" si="0"/>
        <v>0</v>
      </c>
      <c r="G27" s="29"/>
    </row>
    <row r="28" spans="2:7" ht="17.25" customHeight="1" x14ac:dyDescent="0.25">
      <c r="B28" s="5" t="s">
        <v>44</v>
      </c>
      <c r="C28" s="51" t="s">
        <v>45</v>
      </c>
      <c r="D28" s="21">
        <v>272000</v>
      </c>
      <c r="E28" s="21">
        <v>272000</v>
      </c>
      <c r="F28" s="22">
        <f t="shared" si="0"/>
        <v>0</v>
      </c>
      <c r="G28" s="29"/>
    </row>
    <row r="29" spans="2:7" ht="16.5" customHeight="1" x14ac:dyDescent="0.25">
      <c r="B29" s="163" t="s">
        <v>46</v>
      </c>
      <c r="C29" s="166" t="s">
        <v>47</v>
      </c>
      <c r="D29" s="159">
        <v>17819400</v>
      </c>
      <c r="E29" s="159">
        <v>17954400</v>
      </c>
      <c r="F29" s="159">
        <f t="shared" si="0"/>
        <v>135000</v>
      </c>
      <c r="G29" s="31" t="s">
        <v>161</v>
      </c>
    </row>
    <row r="30" spans="2:7" ht="13.5" customHeight="1" x14ac:dyDescent="0.25">
      <c r="B30" s="164"/>
      <c r="C30" s="167"/>
      <c r="D30" s="169"/>
      <c r="E30" s="169"/>
      <c r="F30" s="169"/>
      <c r="G30" s="31" t="s">
        <v>162</v>
      </c>
    </row>
    <row r="31" spans="2:7" ht="15" customHeight="1" x14ac:dyDescent="0.25">
      <c r="B31" s="164"/>
      <c r="C31" s="167"/>
      <c r="D31" s="169"/>
      <c r="E31" s="169"/>
      <c r="F31" s="169"/>
      <c r="G31" s="31" t="s">
        <v>163</v>
      </c>
    </row>
    <row r="32" spans="2:7" ht="20.25" customHeight="1" x14ac:dyDescent="0.25">
      <c r="B32" s="11" t="s">
        <v>164</v>
      </c>
      <c r="C32" s="12"/>
      <c r="D32" s="24">
        <f>SUM(D16:D29)</f>
        <v>48273480</v>
      </c>
      <c r="E32" s="24">
        <f>SUM(E16:E29)</f>
        <v>48203246.109999999</v>
      </c>
      <c r="F32" s="25">
        <f>SUM(F16:F29)</f>
        <v>-70233.889999998355</v>
      </c>
      <c r="G32" s="29"/>
    </row>
    <row r="33" spans="2:7" x14ac:dyDescent="0.25">
      <c r="B33" s="5"/>
      <c r="C33" s="51"/>
      <c r="D33" s="26"/>
      <c r="E33" s="26"/>
      <c r="F33" s="27"/>
      <c r="G33" s="29"/>
    </row>
    <row r="34" spans="2:7" ht="45.75" customHeight="1" x14ac:dyDescent="0.25">
      <c r="B34" s="10" t="s">
        <v>49</v>
      </c>
      <c r="C34" s="47" t="s">
        <v>50</v>
      </c>
      <c r="D34" s="26">
        <v>921800</v>
      </c>
      <c r="E34" s="26">
        <v>921800</v>
      </c>
      <c r="F34" s="22">
        <f>E34-D34</f>
        <v>0</v>
      </c>
      <c r="G34" s="32"/>
    </row>
    <row r="35" spans="2:7" ht="25.5" customHeight="1" x14ac:dyDescent="0.25">
      <c r="B35" s="11" t="s">
        <v>165</v>
      </c>
      <c r="C35" s="12"/>
      <c r="D35" s="24">
        <f>D34</f>
        <v>921800</v>
      </c>
      <c r="E35" s="24">
        <f>E34</f>
        <v>921800</v>
      </c>
      <c r="F35" s="25">
        <f>F34</f>
        <v>0</v>
      </c>
      <c r="G35" s="29"/>
    </row>
    <row r="36" spans="2:7" x14ac:dyDescent="0.25">
      <c r="B36" s="5"/>
      <c r="C36" s="51"/>
      <c r="D36" s="21"/>
      <c r="E36" s="21"/>
      <c r="F36" s="22"/>
      <c r="G36" s="29"/>
    </row>
    <row r="37" spans="2:7" ht="27.75" customHeight="1" x14ac:dyDescent="0.25">
      <c r="B37" s="5" t="s">
        <v>40</v>
      </c>
      <c r="C37" s="51" t="s">
        <v>41</v>
      </c>
      <c r="D37" s="21">
        <v>10000</v>
      </c>
      <c r="E37" s="21">
        <v>10000</v>
      </c>
      <c r="F37" s="22">
        <f>E37-D37</f>
        <v>0</v>
      </c>
      <c r="G37" s="29"/>
    </row>
    <row r="38" spans="2:7" ht="17.25" customHeight="1" x14ac:dyDescent="0.25">
      <c r="B38" s="163" t="s">
        <v>52</v>
      </c>
      <c r="C38" s="166" t="s">
        <v>53</v>
      </c>
      <c r="D38" s="159">
        <v>3037000</v>
      </c>
      <c r="E38" s="159">
        <v>3076971.6</v>
      </c>
      <c r="F38" s="159">
        <f>E38-D38</f>
        <v>39971.600000000093</v>
      </c>
      <c r="G38" s="32" t="s">
        <v>166</v>
      </c>
    </row>
    <row r="39" spans="2:7" ht="14.45" customHeight="1" x14ac:dyDescent="0.25">
      <c r="B39" s="164"/>
      <c r="C39" s="167"/>
      <c r="D39" s="169"/>
      <c r="E39" s="169"/>
      <c r="F39" s="169"/>
      <c r="G39" s="32" t="s">
        <v>167</v>
      </c>
    </row>
    <row r="40" spans="2:7" ht="17.45" customHeight="1" x14ac:dyDescent="0.25">
      <c r="B40" s="5" t="s">
        <v>54</v>
      </c>
      <c r="C40" s="47" t="s">
        <v>55</v>
      </c>
      <c r="D40" s="23">
        <v>3000</v>
      </c>
      <c r="E40" s="23">
        <v>3000</v>
      </c>
      <c r="F40" s="22">
        <f>E40-D40</f>
        <v>0</v>
      </c>
      <c r="G40" s="29"/>
    </row>
    <row r="41" spans="2:7" x14ac:dyDescent="0.25">
      <c r="B41" s="163" t="s">
        <v>56</v>
      </c>
      <c r="C41" s="166" t="s">
        <v>57</v>
      </c>
      <c r="D41" s="159">
        <v>20846300</v>
      </c>
      <c r="E41" s="159">
        <v>20887988.649999999</v>
      </c>
      <c r="F41" s="159">
        <f>E41-D41</f>
        <v>41688.64999999851</v>
      </c>
      <c r="G41" s="32" t="s">
        <v>168</v>
      </c>
    </row>
    <row r="42" spans="2:7" x14ac:dyDescent="0.25">
      <c r="B42" s="164"/>
      <c r="C42" s="167"/>
      <c r="D42" s="169"/>
      <c r="E42" s="169"/>
      <c r="F42" s="169"/>
      <c r="G42" s="32" t="s">
        <v>156</v>
      </c>
    </row>
    <row r="43" spans="2:7" ht="19.899999999999999" customHeight="1" x14ac:dyDescent="0.25">
      <c r="B43" s="5" t="s">
        <v>59</v>
      </c>
      <c r="C43" s="51" t="s">
        <v>60</v>
      </c>
      <c r="D43" s="21">
        <v>2045000</v>
      </c>
      <c r="E43" s="21">
        <v>2045000</v>
      </c>
      <c r="F43" s="22">
        <f>E43-D43</f>
        <v>0</v>
      </c>
      <c r="G43" s="32"/>
    </row>
    <row r="44" spans="2:7" ht="16.5" customHeight="1" x14ac:dyDescent="0.25">
      <c r="B44" s="11" t="s">
        <v>169</v>
      </c>
      <c r="C44" s="12"/>
      <c r="D44" s="24">
        <f>SUM(D37:D43)</f>
        <v>25941300</v>
      </c>
      <c r="E44" s="24">
        <f>SUM(E37:E43)</f>
        <v>26022960.25</v>
      </c>
      <c r="F44" s="25">
        <f>SUM(F37:F43)</f>
        <v>81660.249999998603</v>
      </c>
      <c r="G44" s="29"/>
    </row>
    <row r="45" spans="2:7" x14ac:dyDescent="0.25">
      <c r="B45" s="2"/>
      <c r="C45" s="3"/>
      <c r="D45" s="21"/>
      <c r="E45" s="21"/>
      <c r="F45" s="22"/>
      <c r="G45" s="29"/>
    </row>
    <row r="46" spans="2:7" ht="14.25" customHeight="1" x14ac:dyDescent="0.25">
      <c r="B46" s="163" t="s">
        <v>63</v>
      </c>
      <c r="C46" s="166" t="s">
        <v>64</v>
      </c>
      <c r="D46" s="159">
        <v>13379901</v>
      </c>
      <c r="E46" s="159">
        <v>13648835.15</v>
      </c>
      <c r="F46" s="159">
        <f>E46-D46</f>
        <v>268934.15000000037</v>
      </c>
      <c r="G46" s="32" t="s">
        <v>170</v>
      </c>
    </row>
    <row r="47" spans="2:7" ht="17.25" customHeight="1" x14ac:dyDescent="0.25">
      <c r="B47" s="164"/>
      <c r="C47" s="167"/>
      <c r="D47" s="169"/>
      <c r="E47" s="169"/>
      <c r="F47" s="169"/>
      <c r="G47" s="32" t="s">
        <v>171</v>
      </c>
    </row>
    <row r="48" spans="2:7" ht="14.25" customHeight="1" x14ac:dyDescent="0.25">
      <c r="B48" s="163" t="s">
        <v>52</v>
      </c>
      <c r="C48" s="166" t="s">
        <v>53</v>
      </c>
      <c r="D48" s="159">
        <v>31357219</v>
      </c>
      <c r="E48" s="159">
        <v>31776256.050000001</v>
      </c>
      <c r="F48" s="159">
        <f>E48-D48</f>
        <v>419037.05000000075</v>
      </c>
      <c r="G48" s="32" t="s">
        <v>172</v>
      </c>
    </row>
    <row r="49" spans="2:7" ht="17.25" customHeight="1" x14ac:dyDescent="0.25">
      <c r="B49" s="164"/>
      <c r="C49" s="167"/>
      <c r="D49" s="169"/>
      <c r="E49" s="169"/>
      <c r="F49" s="169"/>
      <c r="G49" s="32" t="s">
        <v>173</v>
      </c>
    </row>
    <row r="50" spans="2:7" ht="15.6" customHeight="1" x14ac:dyDescent="0.25">
      <c r="B50" s="5" t="s">
        <v>54</v>
      </c>
      <c r="C50" s="51" t="s">
        <v>55</v>
      </c>
      <c r="D50" s="21">
        <v>229100</v>
      </c>
      <c r="E50" s="21">
        <v>229100</v>
      </c>
      <c r="F50" s="22">
        <f>E50-D50</f>
        <v>0</v>
      </c>
      <c r="G50" s="29"/>
    </row>
    <row r="51" spans="2:7" ht="18.75" customHeight="1" x14ac:dyDescent="0.25">
      <c r="B51" s="46" t="s">
        <v>42</v>
      </c>
      <c r="C51" s="47" t="s">
        <v>43</v>
      </c>
      <c r="D51" s="48">
        <v>5212400</v>
      </c>
      <c r="E51" s="48">
        <v>5285002.4400000004</v>
      </c>
      <c r="F51" s="48">
        <f>E51-D51</f>
        <v>72602.44000000041</v>
      </c>
      <c r="G51" s="32" t="s">
        <v>174</v>
      </c>
    </row>
    <row r="52" spans="2:7" ht="14.45" customHeight="1" x14ac:dyDescent="0.25">
      <c r="B52" s="46" t="s">
        <v>67</v>
      </c>
      <c r="C52" s="47" t="s">
        <v>68</v>
      </c>
      <c r="D52" s="48">
        <v>6141000</v>
      </c>
      <c r="E52" s="48">
        <v>6141000</v>
      </c>
      <c r="F52" s="48">
        <f>E52-D52</f>
        <v>0</v>
      </c>
      <c r="G52" s="32"/>
    </row>
    <row r="53" spans="2:7" ht="13.5" customHeight="1" x14ac:dyDescent="0.25">
      <c r="B53" s="5" t="s">
        <v>59</v>
      </c>
      <c r="C53" s="51" t="s">
        <v>60</v>
      </c>
      <c r="D53" s="23">
        <v>30000</v>
      </c>
      <c r="E53" s="23">
        <v>30000</v>
      </c>
      <c r="F53" s="22">
        <f>E53-D53</f>
        <v>0</v>
      </c>
      <c r="G53" s="29"/>
    </row>
    <row r="54" spans="2:7" ht="19.5" customHeight="1" x14ac:dyDescent="0.25">
      <c r="B54" s="11" t="s">
        <v>175</v>
      </c>
      <c r="C54" s="12"/>
      <c r="D54" s="24">
        <f>SUM(D46:D53)</f>
        <v>56349620</v>
      </c>
      <c r="E54" s="24">
        <f>SUM(E46:E53)</f>
        <v>57110193.640000001</v>
      </c>
      <c r="F54" s="25">
        <f>SUM(F46:F53)</f>
        <v>760573.64000000153</v>
      </c>
      <c r="G54" s="29"/>
    </row>
    <row r="55" spans="2:7" x14ac:dyDescent="0.25">
      <c r="B55" s="5"/>
      <c r="C55" s="51"/>
      <c r="D55" s="21"/>
      <c r="E55" s="21"/>
      <c r="F55" s="22"/>
      <c r="G55" s="29"/>
    </row>
    <row r="56" spans="2:7" ht="42.75" customHeight="1" x14ac:dyDescent="0.25">
      <c r="B56" s="9" t="s">
        <v>19</v>
      </c>
      <c r="C56" s="47" t="s">
        <v>20</v>
      </c>
      <c r="D56" s="21">
        <v>95000</v>
      </c>
      <c r="E56" s="21">
        <v>95000</v>
      </c>
      <c r="F56" s="22">
        <f>E56-D56</f>
        <v>0</v>
      </c>
      <c r="G56" s="29"/>
    </row>
    <row r="57" spans="2:7" ht="16.149999999999999" customHeight="1" x14ac:dyDescent="0.25">
      <c r="B57" s="5" t="s">
        <v>28</v>
      </c>
      <c r="C57" s="51" t="s">
        <v>29</v>
      </c>
      <c r="D57" s="21">
        <v>921800</v>
      </c>
      <c r="E57" s="21">
        <v>921800</v>
      </c>
      <c r="F57" s="22">
        <f>E57-D57</f>
        <v>0</v>
      </c>
      <c r="G57" s="29"/>
    </row>
    <row r="58" spans="2:7" ht="17.25" customHeight="1" x14ac:dyDescent="0.25">
      <c r="B58" s="5" t="s">
        <v>72</v>
      </c>
      <c r="C58" s="51" t="s">
        <v>73</v>
      </c>
      <c r="D58" s="21">
        <v>342300</v>
      </c>
      <c r="E58" s="21">
        <v>342300</v>
      </c>
      <c r="F58" s="22">
        <f>E58-D58</f>
        <v>0</v>
      </c>
      <c r="G58" s="29"/>
    </row>
    <row r="59" spans="2:7" ht="26.25" customHeight="1" x14ac:dyDescent="0.25">
      <c r="B59" s="5" t="s">
        <v>74</v>
      </c>
      <c r="C59" s="51" t="s">
        <v>75</v>
      </c>
      <c r="D59" s="21">
        <v>150000</v>
      </c>
      <c r="E59" s="21">
        <v>150000</v>
      </c>
      <c r="F59" s="22">
        <f>E59-D59</f>
        <v>0</v>
      </c>
      <c r="G59" s="29"/>
    </row>
    <row r="60" spans="2:7" ht="16.899999999999999" customHeight="1" x14ac:dyDescent="0.25">
      <c r="B60" s="5" t="s">
        <v>76</v>
      </c>
      <c r="C60" s="51" t="s">
        <v>77</v>
      </c>
      <c r="D60" s="21">
        <v>11178800</v>
      </c>
      <c r="E60" s="21">
        <v>11178800</v>
      </c>
      <c r="F60" s="22">
        <f>E60-D60</f>
        <v>0</v>
      </c>
      <c r="G60" s="29"/>
    </row>
    <row r="61" spans="2:7" ht="18" customHeight="1" x14ac:dyDescent="0.25">
      <c r="B61" s="11" t="s">
        <v>176</v>
      </c>
      <c r="C61" s="12"/>
      <c r="D61" s="24">
        <f>SUM(D56:D60)</f>
        <v>12687900</v>
      </c>
      <c r="E61" s="24">
        <f>SUM(E56:E60)</f>
        <v>12687900</v>
      </c>
      <c r="F61" s="25">
        <f>SUM(F56:F60)</f>
        <v>0</v>
      </c>
      <c r="G61" s="29"/>
    </row>
    <row r="62" spans="2:7" s="39" customFormat="1" x14ac:dyDescent="0.25">
      <c r="B62" s="34"/>
      <c r="C62" s="35"/>
      <c r="D62" s="36"/>
      <c r="E62" s="37"/>
      <c r="F62" s="37"/>
      <c r="G62" s="38"/>
    </row>
    <row r="63" spans="2:7" s="39" customFormat="1" x14ac:dyDescent="0.25">
      <c r="B63" s="173" t="s">
        <v>79</v>
      </c>
      <c r="C63" s="173"/>
      <c r="D63" s="173"/>
      <c r="E63" s="37"/>
      <c r="F63" s="37"/>
      <c r="G63" s="38"/>
    </row>
    <row r="64" spans="2:7" ht="25.5" x14ac:dyDescent="0.25">
      <c r="B64" s="2"/>
      <c r="C64" s="3"/>
      <c r="D64" s="4" t="s">
        <v>149</v>
      </c>
      <c r="E64" s="4" t="s">
        <v>150</v>
      </c>
      <c r="F64" s="18" t="s">
        <v>3</v>
      </c>
      <c r="G64" s="29"/>
    </row>
    <row r="65" spans="2:7" x14ac:dyDescent="0.25">
      <c r="B65" s="5" t="s">
        <v>80</v>
      </c>
      <c r="C65" s="51"/>
      <c r="D65" s="21">
        <f>D4-D14</f>
        <v>-3808065.6599999964</v>
      </c>
      <c r="E65" s="21">
        <f>E4-E14</f>
        <v>-4768065.6599999964</v>
      </c>
      <c r="F65" s="22">
        <f>F4-F14</f>
        <v>-960000</v>
      </c>
      <c r="G65" s="29" t="s">
        <v>177</v>
      </c>
    </row>
    <row r="66" spans="2:7" x14ac:dyDescent="0.25">
      <c r="B66" s="13"/>
      <c r="C66" s="14"/>
      <c r="D66" s="15"/>
      <c r="E66" s="1"/>
    </row>
    <row r="67" spans="2:7" x14ac:dyDescent="0.25">
      <c r="B67" s="13" t="s">
        <v>81</v>
      </c>
      <c r="C67" s="16"/>
      <c r="D67" s="17"/>
      <c r="E67" s="1"/>
    </row>
  </sheetData>
  <mergeCells count="38">
    <mergeCell ref="F29:F31"/>
    <mergeCell ref="B8:B10"/>
    <mergeCell ref="C8:C10"/>
    <mergeCell ref="D8:D10"/>
    <mergeCell ref="E8:E10"/>
    <mergeCell ref="F8:F10"/>
    <mergeCell ref="B13:D13"/>
    <mergeCell ref="B29:B31"/>
    <mergeCell ref="C29:C31"/>
    <mergeCell ref="D29:D31"/>
    <mergeCell ref="E29:E31"/>
    <mergeCell ref="F17:F18"/>
    <mergeCell ref="B2:D2"/>
    <mergeCell ref="B17:B18"/>
    <mergeCell ref="C17:C18"/>
    <mergeCell ref="D17:D18"/>
    <mergeCell ref="E17:E18"/>
    <mergeCell ref="F48:F49"/>
    <mergeCell ref="B38:B39"/>
    <mergeCell ref="C38:C39"/>
    <mergeCell ref="D38:D39"/>
    <mergeCell ref="E38:E39"/>
    <mergeCell ref="F38:F39"/>
    <mergeCell ref="B41:B42"/>
    <mergeCell ref="C41:C42"/>
    <mergeCell ref="D41:D42"/>
    <mergeCell ref="E41:E42"/>
    <mergeCell ref="F46:F47"/>
    <mergeCell ref="F41:F42"/>
    <mergeCell ref="B63:D63"/>
    <mergeCell ref="B46:B47"/>
    <mergeCell ref="C46:C47"/>
    <mergeCell ref="D46:D47"/>
    <mergeCell ref="E46:E47"/>
    <mergeCell ref="B48:B49"/>
    <mergeCell ref="C48:C49"/>
    <mergeCell ref="D48:D49"/>
    <mergeCell ref="E48:E49"/>
  </mergeCells>
  <pageMargins left="0.51181102362204722" right="0.70866141732283472" top="0.35433070866141736" bottom="0.35433070866141736" header="0" footer="0"/>
  <pageSetup paperSize="9" scale="99" fitToHeight="0" orientation="landscape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71"/>
  <sheetViews>
    <sheetView topLeftCell="A4" workbookViewId="0">
      <selection activeCell="E8" sqref="E8:E9"/>
    </sheetView>
  </sheetViews>
  <sheetFormatPr defaultRowHeight="15" x14ac:dyDescent="0.25"/>
  <cols>
    <col min="1" max="1" width="2.5703125" customWidth="1"/>
    <col min="2" max="2" width="40.28515625" customWidth="1"/>
    <col min="4" max="4" width="17.28515625" customWidth="1"/>
    <col min="5" max="5" width="16.7109375" customWidth="1"/>
    <col min="6" max="6" width="15" style="1" customWidth="1"/>
    <col min="7" max="7" width="33.5703125" style="28" customWidth="1"/>
  </cols>
  <sheetData>
    <row r="2" spans="2:7" x14ac:dyDescent="0.25">
      <c r="B2" s="158" t="s">
        <v>0</v>
      </c>
      <c r="C2" s="158"/>
      <c r="D2" s="158"/>
      <c r="E2" s="1"/>
    </row>
    <row r="3" spans="2:7" ht="25.5" x14ac:dyDescent="0.25">
      <c r="B3" s="2">
        <v>2015</v>
      </c>
      <c r="C3" s="3"/>
      <c r="D3" s="4" t="s">
        <v>178</v>
      </c>
      <c r="E3" s="4" t="s">
        <v>179</v>
      </c>
      <c r="F3" s="18" t="s">
        <v>3</v>
      </c>
      <c r="G3" s="29" t="s">
        <v>4</v>
      </c>
    </row>
    <row r="4" spans="2:7" x14ac:dyDescent="0.25">
      <c r="B4" s="5" t="s">
        <v>5</v>
      </c>
      <c r="C4" s="51"/>
      <c r="D4" s="20">
        <f>SUM(D5:D13)</f>
        <v>140178034.34</v>
      </c>
      <c r="E4" s="20">
        <f>SUM(E5:E13)</f>
        <v>141864134.34</v>
      </c>
      <c r="F4" s="22">
        <f>E4-D4</f>
        <v>1686100</v>
      </c>
      <c r="G4" s="29"/>
    </row>
    <row r="5" spans="2:7" ht="35.25" customHeight="1" x14ac:dyDescent="0.25">
      <c r="B5" s="5" t="s">
        <v>6</v>
      </c>
      <c r="C5" s="51"/>
      <c r="D5" s="21">
        <v>37261000</v>
      </c>
      <c r="E5" s="21">
        <v>38761000</v>
      </c>
      <c r="F5" s="22">
        <f t="shared" ref="F5:F29" si="0">E5-D5</f>
        <v>1500000</v>
      </c>
      <c r="G5" s="29" t="s">
        <v>180</v>
      </c>
    </row>
    <row r="6" spans="2:7" ht="25.5" customHeight="1" x14ac:dyDescent="0.25">
      <c r="B6" s="5" t="s">
        <v>7</v>
      </c>
      <c r="C6" s="51"/>
      <c r="D6" s="21">
        <v>26296100</v>
      </c>
      <c r="E6" s="21">
        <v>26296100</v>
      </c>
      <c r="F6" s="22">
        <f t="shared" si="0"/>
        <v>0</v>
      </c>
      <c r="G6" s="29"/>
    </row>
    <row r="7" spans="2:7" ht="25.9" customHeight="1" x14ac:dyDescent="0.25">
      <c r="B7" s="49" t="s">
        <v>8</v>
      </c>
      <c r="C7" s="45"/>
      <c r="D7" s="48">
        <v>8276200</v>
      </c>
      <c r="E7" s="48">
        <v>8276200</v>
      </c>
      <c r="F7" s="48">
        <f t="shared" si="0"/>
        <v>0</v>
      </c>
      <c r="G7" s="33"/>
    </row>
    <row r="8" spans="2:7" ht="61.9" customHeight="1" x14ac:dyDescent="0.25">
      <c r="B8" s="174" t="s">
        <v>9</v>
      </c>
      <c r="C8" s="175"/>
      <c r="D8" s="176">
        <v>68010500</v>
      </c>
      <c r="E8" s="176">
        <v>67993300</v>
      </c>
      <c r="F8" s="176">
        <f t="shared" si="0"/>
        <v>-17200</v>
      </c>
      <c r="G8" s="31" t="s">
        <v>181</v>
      </c>
    </row>
    <row r="9" spans="2:7" ht="51" customHeight="1" x14ac:dyDescent="0.25">
      <c r="B9" s="174"/>
      <c r="C9" s="175"/>
      <c r="D9" s="176"/>
      <c r="E9" s="176"/>
      <c r="F9" s="176"/>
      <c r="G9" s="31" t="s">
        <v>182</v>
      </c>
    </row>
    <row r="10" spans="2:7" ht="74.45" customHeight="1" x14ac:dyDescent="0.25">
      <c r="B10" s="163" t="s">
        <v>183</v>
      </c>
      <c r="C10" s="166"/>
      <c r="D10" s="177">
        <v>0</v>
      </c>
      <c r="E10" s="177">
        <v>203300</v>
      </c>
      <c r="F10" s="177">
        <f t="shared" si="0"/>
        <v>203300</v>
      </c>
      <c r="G10" s="31" t="s">
        <v>184</v>
      </c>
    </row>
    <row r="11" spans="2:7" ht="36.6" customHeight="1" x14ac:dyDescent="0.25">
      <c r="B11" s="165"/>
      <c r="C11" s="168"/>
      <c r="D11" s="178"/>
      <c r="E11" s="178"/>
      <c r="F11" s="178"/>
      <c r="G11" s="31" t="s">
        <v>185</v>
      </c>
    </row>
    <row r="12" spans="2:7" ht="21.6" customHeight="1" x14ac:dyDescent="0.25">
      <c r="B12" s="19" t="s">
        <v>10</v>
      </c>
      <c r="C12" s="51"/>
      <c r="D12" s="21">
        <v>-8065.66</v>
      </c>
      <c r="E12" s="21">
        <v>-8065.66</v>
      </c>
      <c r="F12" s="22">
        <f t="shared" si="0"/>
        <v>0</v>
      </c>
      <c r="G12" s="29"/>
    </row>
    <row r="13" spans="2:7" ht="19.5" customHeight="1" x14ac:dyDescent="0.25">
      <c r="B13" s="5" t="s">
        <v>12</v>
      </c>
      <c r="C13" s="51"/>
      <c r="D13" s="21">
        <v>342300</v>
      </c>
      <c r="E13" s="21">
        <v>342300</v>
      </c>
      <c r="F13" s="22">
        <f t="shared" si="0"/>
        <v>0</v>
      </c>
      <c r="G13" s="29"/>
    </row>
    <row r="14" spans="2:7" x14ac:dyDescent="0.25">
      <c r="B14" s="158" t="s">
        <v>14</v>
      </c>
      <c r="C14" s="158"/>
      <c r="D14" s="158"/>
      <c r="E14" s="1"/>
      <c r="G14" s="29"/>
    </row>
    <row r="15" spans="2:7" x14ac:dyDescent="0.25">
      <c r="B15" s="2" t="s">
        <v>15</v>
      </c>
      <c r="C15" s="3"/>
      <c r="D15" s="20">
        <f>D30+D42+D53+D60+D33</f>
        <v>144946100</v>
      </c>
      <c r="E15" s="20">
        <f>E30+E42+E53+E60+E33</f>
        <v>146732200</v>
      </c>
      <c r="F15" s="22">
        <f t="shared" si="0"/>
        <v>1786100</v>
      </c>
      <c r="G15" s="29"/>
    </row>
    <row r="16" spans="2:7" x14ac:dyDescent="0.25">
      <c r="B16" s="8" t="s">
        <v>16</v>
      </c>
      <c r="C16" s="3"/>
      <c r="D16" s="21"/>
      <c r="E16" s="21"/>
      <c r="F16" s="22"/>
      <c r="G16" s="29"/>
    </row>
    <row r="17" spans="2:7" ht="45" customHeight="1" x14ac:dyDescent="0.25">
      <c r="B17" s="5" t="s">
        <v>17</v>
      </c>
      <c r="C17" s="51" t="s">
        <v>18</v>
      </c>
      <c r="D17" s="21">
        <v>1517700</v>
      </c>
      <c r="E17" s="21">
        <v>1517700</v>
      </c>
      <c r="F17" s="22">
        <f t="shared" si="0"/>
        <v>0</v>
      </c>
      <c r="G17" s="32"/>
    </row>
    <row r="18" spans="2:7" ht="25.15" customHeight="1" x14ac:dyDescent="0.25">
      <c r="B18" s="49" t="s">
        <v>19</v>
      </c>
      <c r="C18" s="47" t="s">
        <v>20</v>
      </c>
      <c r="D18" s="48">
        <v>19928524.010000002</v>
      </c>
      <c r="E18" s="48">
        <v>19928524.010000002</v>
      </c>
      <c r="F18" s="48">
        <f t="shared" si="0"/>
        <v>0</v>
      </c>
      <c r="G18" s="32"/>
    </row>
    <row r="19" spans="2:7" ht="34.5" x14ac:dyDescent="0.25">
      <c r="B19" s="9" t="s">
        <v>24</v>
      </c>
      <c r="C19" s="47" t="s">
        <v>25</v>
      </c>
      <c r="D19" s="23">
        <v>300000</v>
      </c>
      <c r="E19" s="23">
        <v>0</v>
      </c>
      <c r="F19" s="22">
        <f t="shared" si="0"/>
        <v>-300000</v>
      </c>
      <c r="G19" s="29" t="s">
        <v>186</v>
      </c>
    </row>
    <row r="20" spans="2:7" x14ac:dyDescent="0.25">
      <c r="B20" s="5" t="s">
        <v>26</v>
      </c>
      <c r="C20" s="51" t="s">
        <v>27</v>
      </c>
      <c r="D20" s="21">
        <v>50000</v>
      </c>
      <c r="E20" s="21">
        <v>50000</v>
      </c>
      <c r="F20" s="22">
        <f t="shared" si="0"/>
        <v>0</v>
      </c>
      <c r="G20" s="29"/>
    </row>
    <row r="21" spans="2:7" ht="16.5" customHeight="1" x14ac:dyDescent="0.25">
      <c r="B21" s="46" t="s">
        <v>28</v>
      </c>
      <c r="C21" s="47" t="s">
        <v>29</v>
      </c>
      <c r="D21" s="23">
        <v>235377.1</v>
      </c>
      <c r="E21" s="23">
        <v>235377.1</v>
      </c>
      <c r="F21" s="22">
        <f t="shared" si="0"/>
        <v>0</v>
      </c>
      <c r="G21" s="32"/>
    </row>
    <row r="22" spans="2:7" ht="45" customHeight="1" x14ac:dyDescent="0.25">
      <c r="B22" s="5" t="s">
        <v>31</v>
      </c>
      <c r="C22" s="51" t="s">
        <v>32</v>
      </c>
      <c r="D22" s="21">
        <v>1979345</v>
      </c>
      <c r="E22" s="21">
        <v>1979345</v>
      </c>
      <c r="F22" s="22">
        <f t="shared" si="0"/>
        <v>0</v>
      </c>
      <c r="G22" s="32"/>
    </row>
    <row r="23" spans="2:7" ht="16.5" customHeight="1" x14ac:dyDescent="0.25">
      <c r="B23" s="5" t="s">
        <v>34</v>
      </c>
      <c r="C23" s="51" t="s">
        <v>35</v>
      </c>
      <c r="D23" s="21">
        <v>5000</v>
      </c>
      <c r="E23" s="21">
        <v>5000</v>
      </c>
      <c r="F23" s="22">
        <f t="shared" si="0"/>
        <v>0</v>
      </c>
      <c r="G23" s="29"/>
    </row>
    <row r="24" spans="2:7" ht="27.75" customHeight="1" x14ac:dyDescent="0.25">
      <c r="B24" s="10" t="s">
        <v>36</v>
      </c>
      <c r="C24" s="47" t="s">
        <v>37</v>
      </c>
      <c r="D24" s="23">
        <v>5594100</v>
      </c>
      <c r="E24" s="23">
        <v>5594100</v>
      </c>
      <c r="F24" s="22">
        <f t="shared" si="0"/>
        <v>0</v>
      </c>
      <c r="G24" s="33"/>
    </row>
    <row r="25" spans="2:7" ht="20.25" customHeight="1" x14ac:dyDescent="0.25">
      <c r="B25" s="10" t="s">
        <v>38</v>
      </c>
      <c r="C25" s="47" t="s">
        <v>39</v>
      </c>
      <c r="D25" s="23">
        <v>66800</v>
      </c>
      <c r="E25" s="23">
        <v>66800</v>
      </c>
      <c r="F25" s="22">
        <f t="shared" si="0"/>
        <v>0</v>
      </c>
      <c r="G25" s="32"/>
    </row>
    <row r="26" spans="2:7" ht="33" customHeight="1" x14ac:dyDescent="0.25">
      <c r="B26" s="46" t="s">
        <v>40</v>
      </c>
      <c r="C26" s="47" t="s">
        <v>41</v>
      </c>
      <c r="D26" s="23">
        <v>280000</v>
      </c>
      <c r="E26" s="23">
        <v>280000</v>
      </c>
      <c r="F26" s="22">
        <f t="shared" si="0"/>
        <v>0</v>
      </c>
      <c r="G26" s="29"/>
    </row>
    <row r="27" spans="2:7" ht="18" customHeight="1" x14ac:dyDescent="0.25">
      <c r="B27" s="5" t="s">
        <v>42</v>
      </c>
      <c r="C27" s="51" t="s">
        <v>43</v>
      </c>
      <c r="D27" s="21">
        <v>20000</v>
      </c>
      <c r="E27" s="21">
        <v>20000</v>
      </c>
      <c r="F27" s="22">
        <f t="shared" si="0"/>
        <v>0</v>
      </c>
      <c r="G27" s="29"/>
    </row>
    <row r="28" spans="2:7" ht="17.25" customHeight="1" x14ac:dyDescent="0.25">
      <c r="B28" s="5" t="s">
        <v>44</v>
      </c>
      <c r="C28" s="51" t="s">
        <v>45</v>
      </c>
      <c r="D28" s="21">
        <v>272000</v>
      </c>
      <c r="E28" s="21">
        <v>272000</v>
      </c>
      <c r="F28" s="22">
        <f t="shared" si="0"/>
        <v>0</v>
      </c>
      <c r="G28" s="29"/>
    </row>
    <row r="29" spans="2:7" ht="16.5" customHeight="1" x14ac:dyDescent="0.25">
      <c r="B29" s="46" t="s">
        <v>46</v>
      </c>
      <c r="C29" s="47" t="s">
        <v>47</v>
      </c>
      <c r="D29" s="48">
        <v>17954400</v>
      </c>
      <c r="E29" s="48">
        <v>17954400</v>
      </c>
      <c r="F29" s="48">
        <f t="shared" si="0"/>
        <v>0</v>
      </c>
      <c r="G29" s="31"/>
    </row>
    <row r="30" spans="2:7" ht="20.25" customHeight="1" x14ac:dyDescent="0.25">
      <c r="B30" s="11" t="s">
        <v>164</v>
      </c>
      <c r="C30" s="12"/>
      <c r="D30" s="24">
        <f>SUM(D17:D29)</f>
        <v>48203246.109999999</v>
      </c>
      <c r="E30" s="24">
        <f>SUM(E17:E29)</f>
        <v>47903246.109999999</v>
      </c>
      <c r="F30" s="25">
        <f>SUM(F17:F29)</f>
        <v>-300000</v>
      </c>
      <c r="G30" s="29"/>
    </row>
    <row r="31" spans="2:7" x14ac:dyDescent="0.25">
      <c r="B31" s="5"/>
      <c r="C31" s="51"/>
      <c r="D31" s="26"/>
      <c r="E31" s="26"/>
      <c r="F31" s="27"/>
      <c r="G31" s="29"/>
    </row>
    <row r="32" spans="2:7" ht="45.75" customHeight="1" x14ac:dyDescent="0.25">
      <c r="B32" s="10" t="s">
        <v>49</v>
      </c>
      <c r="C32" s="47" t="s">
        <v>50</v>
      </c>
      <c r="D32" s="26">
        <v>921800</v>
      </c>
      <c r="E32" s="26">
        <v>921800</v>
      </c>
      <c r="F32" s="22">
        <f>E32-D32</f>
        <v>0</v>
      </c>
      <c r="G32" s="32"/>
    </row>
    <row r="33" spans="2:7" ht="25.5" customHeight="1" x14ac:dyDescent="0.25">
      <c r="B33" s="11" t="s">
        <v>165</v>
      </c>
      <c r="C33" s="12"/>
      <c r="D33" s="24">
        <f>D32</f>
        <v>921800</v>
      </c>
      <c r="E33" s="24">
        <f>E32</f>
        <v>921800</v>
      </c>
      <c r="F33" s="25">
        <f>F32</f>
        <v>0</v>
      </c>
      <c r="G33" s="29"/>
    </row>
    <row r="34" spans="2:7" x14ac:dyDescent="0.25">
      <c r="B34" s="5"/>
      <c r="C34" s="51"/>
      <c r="D34" s="21"/>
      <c r="E34" s="21"/>
      <c r="F34" s="22"/>
      <c r="G34" s="29"/>
    </row>
    <row r="35" spans="2:7" ht="27.75" customHeight="1" x14ac:dyDescent="0.25">
      <c r="B35" s="5" t="s">
        <v>40</v>
      </c>
      <c r="C35" s="51" t="s">
        <v>41</v>
      </c>
      <c r="D35" s="21">
        <v>10000</v>
      </c>
      <c r="E35" s="21">
        <v>10000</v>
      </c>
      <c r="F35" s="22">
        <f>E35-D35</f>
        <v>0</v>
      </c>
      <c r="G35" s="29"/>
    </row>
    <row r="36" spans="2:7" ht="36.6" customHeight="1" x14ac:dyDescent="0.25">
      <c r="B36" s="46" t="s">
        <v>52</v>
      </c>
      <c r="C36" s="47" t="s">
        <v>53</v>
      </c>
      <c r="D36" s="48">
        <v>3076971.6</v>
      </c>
      <c r="E36" s="48">
        <v>3176971.6</v>
      </c>
      <c r="F36" s="48">
        <f>E36-D36</f>
        <v>100000</v>
      </c>
      <c r="G36" s="31" t="s">
        <v>187</v>
      </c>
    </row>
    <row r="37" spans="2:7" ht="30" customHeight="1" x14ac:dyDescent="0.25">
      <c r="B37" s="5" t="s">
        <v>54</v>
      </c>
      <c r="C37" s="47" t="s">
        <v>55</v>
      </c>
      <c r="D37" s="23">
        <v>3000</v>
      </c>
      <c r="E37" s="23">
        <v>33038.19</v>
      </c>
      <c r="F37" s="22">
        <f>E37-D37</f>
        <v>30038.190000000002</v>
      </c>
      <c r="G37" s="29" t="s">
        <v>188</v>
      </c>
    </row>
    <row r="38" spans="2:7" ht="33.75" x14ac:dyDescent="0.25">
      <c r="B38" s="163" t="s">
        <v>56</v>
      </c>
      <c r="C38" s="166" t="s">
        <v>57</v>
      </c>
      <c r="D38" s="159">
        <v>20887988.649999999</v>
      </c>
      <c r="E38" s="159">
        <v>20894488.649999999</v>
      </c>
      <c r="F38" s="159">
        <f>E38-D38</f>
        <v>6500</v>
      </c>
      <c r="G38" s="31" t="s">
        <v>189</v>
      </c>
    </row>
    <row r="39" spans="2:7" ht="90" x14ac:dyDescent="0.25">
      <c r="B39" s="164"/>
      <c r="C39" s="167"/>
      <c r="D39" s="169"/>
      <c r="E39" s="169"/>
      <c r="F39" s="169"/>
      <c r="G39" s="31" t="s">
        <v>184</v>
      </c>
    </row>
    <row r="40" spans="2:7" ht="90" x14ac:dyDescent="0.25">
      <c r="B40" s="164"/>
      <c r="C40" s="167"/>
      <c r="D40" s="169"/>
      <c r="E40" s="169"/>
      <c r="F40" s="169"/>
      <c r="G40" s="32" t="s">
        <v>190</v>
      </c>
    </row>
    <row r="41" spans="2:7" ht="33" customHeight="1" x14ac:dyDescent="0.25">
      <c r="B41" s="5" t="s">
        <v>59</v>
      </c>
      <c r="C41" s="51" t="s">
        <v>60</v>
      </c>
      <c r="D41" s="21">
        <v>2045000</v>
      </c>
      <c r="E41" s="21">
        <v>2145000</v>
      </c>
      <c r="F41" s="22">
        <f>E41-D41</f>
        <v>100000</v>
      </c>
      <c r="G41" s="32" t="s">
        <v>191</v>
      </c>
    </row>
    <row r="42" spans="2:7" ht="16.5" customHeight="1" x14ac:dyDescent="0.25">
      <c r="B42" s="11" t="s">
        <v>169</v>
      </c>
      <c r="C42" s="12"/>
      <c r="D42" s="24">
        <f>SUM(D35:D41)</f>
        <v>26022960.25</v>
      </c>
      <c r="E42" s="24">
        <f>SUM(E35:E41)</f>
        <v>26259498.439999998</v>
      </c>
      <c r="F42" s="25">
        <f>SUM(F35:F41)</f>
        <v>236538.19</v>
      </c>
      <c r="G42" s="29"/>
    </row>
    <row r="43" spans="2:7" x14ac:dyDescent="0.25">
      <c r="B43" s="2"/>
      <c r="C43" s="3"/>
      <c r="D43" s="21"/>
      <c r="E43" s="21"/>
      <c r="F43" s="22"/>
      <c r="G43" s="29"/>
    </row>
    <row r="44" spans="2:7" ht="14.25" customHeight="1" x14ac:dyDescent="0.25">
      <c r="B44" s="46" t="s">
        <v>63</v>
      </c>
      <c r="C44" s="47" t="s">
        <v>64</v>
      </c>
      <c r="D44" s="48">
        <v>13648835.15</v>
      </c>
      <c r="E44" s="48">
        <v>13648835.15</v>
      </c>
      <c r="F44" s="48">
        <f>E44-D44</f>
        <v>0</v>
      </c>
      <c r="G44" s="32"/>
    </row>
    <row r="45" spans="2:7" ht="67.900000000000006" customHeight="1" x14ac:dyDescent="0.25">
      <c r="B45" s="163" t="s">
        <v>52</v>
      </c>
      <c r="C45" s="166" t="s">
        <v>53</v>
      </c>
      <c r="D45" s="159">
        <v>31776256.050000001</v>
      </c>
      <c r="E45" s="159">
        <v>33360156.050000001</v>
      </c>
      <c r="F45" s="159">
        <f>E45-D45</f>
        <v>1583900</v>
      </c>
      <c r="G45" s="32" t="s">
        <v>192</v>
      </c>
    </row>
    <row r="46" spans="2:7" ht="33.6" customHeight="1" x14ac:dyDescent="0.25">
      <c r="B46" s="164"/>
      <c r="C46" s="167"/>
      <c r="D46" s="169"/>
      <c r="E46" s="169"/>
      <c r="F46" s="169"/>
      <c r="G46" s="32" t="s">
        <v>193</v>
      </c>
    </row>
    <row r="47" spans="2:7" ht="24" customHeight="1" x14ac:dyDescent="0.25">
      <c r="B47" s="164"/>
      <c r="C47" s="167"/>
      <c r="D47" s="169"/>
      <c r="E47" s="169"/>
      <c r="F47" s="169"/>
      <c r="G47" s="31" t="s">
        <v>181</v>
      </c>
    </row>
    <row r="48" spans="2:7" ht="23.45" customHeight="1" x14ac:dyDescent="0.25">
      <c r="B48" s="163" t="s">
        <v>54</v>
      </c>
      <c r="C48" s="166" t="s">
        <v>55</v>
      </c>
      <c r="D48" s="177">
        <v>229100</v>
      </c>
      <c r="E48" s="177">
        <v>399061.81</v>
      </c>
      <c r="F48" s="177">
        <f>E48-D48</f>
        <v>169961.81</v>
      </c>
      <c r="G48" s="29" t="s">
        <v>194</v>
      </c>
    </row>
    <row r="49" spans="2:7" ht="22.15" customHeight="1" x14ac:dyDescent="0.25">
      <c r="B49" s="165"/>
      <c r="C49" s="168"/>
      <c r="D49" s="178"/>
      <c r="E49" s="178"/>
      <c r="F49" s="178"/>
      <c r="G49" s="29" t="s">
        <v>195</v>
      </c>
    </row>
    <row r="50" spans="2:7" ht="26.45" customHeight="1" x14ac:dyDescent="0.25">
      <c r="B50" s="46" t="s">
        <v>42</v>
      </c>
      <c r="C50" s="47" t="s">
        <v>43</v>
      </c>
      <c r="D50" s="48">
        <v>5285002.4400000004</v>
      </c>
      <c r="E50" s="48">
        <v>5385002.4400000004</v>
      </c>
      <c r="F50" s="48">
        <f>E50-D50</f>
        <v>100000</v>
      </c>
      <c r="G50" s="32" t="s">
        <v>196</v>
      </c>
    </row>
    <row r="51" spans="2:7" ht="53.45" customHeight="1" x14ac:dyDescent="0.25">
      <c r="B51" s="46" t="s">
        <v>67</v>
      </c>
      <c r="C51" s="47" t="s">
        <v>68</v>
      </c>
      <c r="D51" s="48">
        <v>6141000</v>
      </c>
      <c r="E51" s="48">
        <v>6136700</v>
      </c>
      <c r="F51" s="48">
        <f>E51-D51</f>
        <v>-4300</v>
      </c>
      <c r="G51" s="31" t="s">
        <v>182</v>
      </c>
    </row>
    <row r="52" spans="2:7" ht="13.5" customHeight="1" x14ac:dyDescent="0.25">
      <c r="B52" s="5" t="s">
        <v>59</v>
      </c>
      <c r="C52" s="51" t="s">
        <v>60</v>
      </c>
      <c r="D52" s="23">
        <v>30000</v>
      </c>
      <c r="E52" s="23">
        <v>30000</v>
      </c>
      <c r="F52" s="22">
        <f>E52-D52</f>
        <v>0</v>
      </c>
      <c r="G52" s="29"/>
    </row>
    <row r="53" spans="2:7" ht="19.5" customHeight="1" x14ac:dyDescent="0.25">
      <c r="B53" s="11" t="s">
        <v>175</v>
      </c>
      <c r="C53" s="12"/>
      <c r="D53" s="24">
        <f>SUM(D44:D52)</f>
        <v>57110193.640000001</v>
      </c>
      <c r="E53" s="24">
        <f>SUM(E44:E52)</f>
        <v>58959755.450000003</v>
      </c>
      <c r="F53" s="25">
        <f>SUM(F44:F52)</f>
        <v>1849561.81</v>
      </c>
      <c r="G53" s="29"/>
    </row>
    <row r="54" spans="2:7" x14ac:dyDescent="0.25">
      <c r="B54" s="5"/>
      <c r="C54" s="51"/>
      <c r="D54" s="21"/>
      <c r="E54" s="21"/>
      <c r="F54" s="22"/>
      <c r="G54" s="29"/>
    </row>
    <row r="55" spans="2:7" ht="42.75" customHeight="1" x14ac:dyDescent="0.25">
      <c r="B55" s="9" t="s">
        <v>19</v>
      </c>
      <c r="C55" s="47" t="s">
        <v>20</v>
      </c>
      <c r="D55" s="21">
        <v>95000</v>
      </c>
      <c r="E55" s="21">
        <v>95000</v>
      </c>
      <c r="F55" s="22">
        <f>E55-D55</f>
        <v>0</v>
      </c>
      <c r="G55" s="29"/>
    </row>
    <row r="56" spans="2:7" ht="16.149999999999999" customHeight="1" x14ac:dyDescent="0.25">
      <c r="B56" s="5" t="s">
        <v>28</v>
      </c>
      <c r="C56" s="51" t="s">
        <v>29</v>
      </c>
      <c r="D56" s="21">
        <v>921800</v>
      </c>
      <c r="E56" s="21">
        <v>921800</v>
      </c>
      <c r="F56" s="22">
        <f>E56-D56</f>
        <v>0</v>
      </c>
      <c r="G56" s="29"/>
    </row>
    <row r="57" spans="2:7" ht="17.25" customHeight="1" x14ac:dyDescent="0.25">
      <c r="B57" s="5" t="s">
        <v>72</v>
      </c>
      <c r="C57" s="51" t="s">
        <v>73</v>
      </c>
      <c r="D57" s="21">
        <v>342300</v>
      </c>
      <c r="E57" s="21">
        <v>342300</v>
      </c>
      <c r="F57" s="22">
        <f>E57-D57</f>
        <v>0</v>
      </c>
      <c r="G57" s="29"/>
    </row>
    <row r="58" spans="2:7" ht="26.25" customHeight="1" x14ac:dyDescent="0.25">
      <c r="B58" s="5" t="s">
        <v>74</v>
      </c>
      <c r="C58" s="51" t="s">
        <v>75</v>
      </c>
      <c r="D58" s="21">
        <v>150000</v>
      </c>
      <c r="E58" s="21">
        <v>150000</v>
      </c>
      <c r="F58" s="22">
        <f>E58-D58</f>
        <v>0</v>
      </c>
      <c r="G58" s="29"/>
    </row>
    <row r="59" spans="2:7" ht="16.899999999999999" customHeight="1" x14ac:dyDescent="0.25">
      <c r="B59" s="5" t="s">
        <v>76</v>
      </c>
      <c r="C59" s="51" t="s">
        <v>77</v>
      </c>
      <c r="D59" s="21">
        <v>11178800</v>
      </c>
      <c r="E59" s="21">
        <v>11178800</v>
      </c>
      <c r="F59" s="22">
        <f>E59-D59</f>
        <v>0</v>
      </c>
      <c r="G59" s="29"/>
    </row>
    <row r="60" spans="2:7" ht="18" customHeight="1" x14ac:dyDescent="0.25">
      <c r="B60" s="11" t="s">
        <v>176</v>
      </c>
      <c r="C60" s="12"/>
      <c r="D60" s="24">
        <f>SUM(D55:D59)</f>
        <v>12687900</v>
      </c>
      <c r="E60" s="24">
        <f>SUM(E55:E59)</f>
        <v>12687900</v>
      </c>
      <c r="F60" s="25">
        <f>SUM(F55:F59)</f>
        <v>0</v>
      </c>
      <c r="G60" s="29"/>
    </row>
    <row r="61" spans="2:7" s="39" customFormat="1" x14ac:dyDescent="0.25">
      <c r="B61" s="34"/>
      <c r="C61" s="35"/>
      <c r="D61" s="36"/>
      <c r="E61" s="37"/>
      <c r="F61" s="37"/>
      <c r="G61" s="38"/>
    </row>
    <row r="62" spans="2:7" s="39" customFormat="1" x14ac:dyDescent="0.25">
      <c r="B62" s="173" t="s">
        <v>79</v>
      </c>
      <c r="C62" s="173"/>
      <c r="D62" s="173"/>
      <c r="E62" s="37"/>
      <c r="F62" s="37"/>
      <c r="G62" s="38"/>
    </row>
    <row r="63" spans="2:7" ht="25.5" x14ac:dyDescent="0.25">
      <c r="B63" s="2"/>
      <c r="C63" s="3"/>
      <c r="D63" s="4" t="s">
        <v>178</v>
      </c>
      <c r="E63" s="4" t="s">
        <v>179</v>
      </c>
      <c r="F63" s="18" t="s">
        <v>3</v>
      </c>
      <c r="G63" s="29"/>
    </row>
    <row r="64" spans="2:7" ht="42.6" customHeight="1" x14ac:dyDescent="0.25">
      <c r="B64" s="5" t="s">
        <v>80</v>
      </c>
      <c r="C64" s="51"/>
      <c r="D64" s="21">
        <f>D4-D15</f>
        <v>-4768065.6599999964</v>
      </c>
      <c r="E64" s="21">
        <f>E4-E15</f>
        <v>-4868065.6599999964</v>
      </c>
      <c r="F64" s="22">
        <f>F4-F15</f>
        <v>-100000</v>
      </c>
      <c r="G64" s="29" t="s">
        <v>197</v>
      </c>
    </row>
    <row r="65" spans="2:7" ht="23.25" x14ac:dyDescent="0.25">
      <c r="B65" s="5"/>
      <c r="C65" s="51"/>
      <c r="D65" s="21"/>
      <c r="E65" s="21"/>
      <c r="F65" s="22"/>
      <c r="G65" s="29" t="s">
        <v>198</v>
      </c>
    </row>
    <row r="66" spans="2:7" x14ac:dyDescent="0.25">
      <c r="B66" s="40"/>
      <c r="C66" s="41"/>
      <c r="D66" s="42"/>
      <c r="E66" s="42"/>
      <c r="F66" s="42"/>
      <c r="G66" s="38"/>
    </row>
    <row r="67" spans="2:7" x14ac:dyDescent="0.25">
      <c r="B67" s="13" t="s">
        <v>81</v>
      </c>
      <c r="C67" s="16"/>
      <c r="D67" s="17"/>
      <c r="E67" s="1"/>
    </row>
    <row r="68" spans="2:7" x14ac:dyDescent="0.25">
      <c r="E68" s="43">
        <v>4000000</v>
      </c>
      <c r="F68" t="s">
        <v>199</v>
      </c>
    </row>
    <row r="69" spans="2:7" x14ac:dyDescent="0.25">
      <c r="E69" s="43">
        <v>8065.66</v>
      </c>
      <c r="F69" t="s">
        <v>200</v>
      </c>
    </row>
    <row r="70" spans="2:7" x14ac:dyDescent="0.25">
      <c r="E70" s="43">
        <v>860000</v>
      </c>
      <c r="F70" t="s">
        <v>201</v>
      </c>
    </row>
    <row r="71" spans="2:7" x14ac:dyDescent="0.25">
      <c r="E71" s="43">
        <f>SUM(E68:E70)</f>
        <v>4868065.66</v>
      </c>
    </row>
  </sheetData>
  <mergeCells count="28">
    <mergeCell ref="F45:F47"/>
    <mergeCell ref="B48:B49"/>
    <mergeCell ref="C48:C49"/>
    <mergeCell ref="D48:D49"/>
    <mergeCell ref="E48:E49"/>
    <mergeCell ref="F48:F49"/>
    <mergeCell ref="B62:D62"/>
    <mergeCell ref="B38:B40"/>
    <mergeCell ref="C38:C40"/>
    <mergeCell ref="D38:D40"/>
    <mergeCell ref="E38:E40"/>
    <mergeCell ref="B45:B47"/>
    <mergeCell ref="C45:C47"/>
    <mergeCell ref="D45:D47"/>
    <mergeCell ref="E45:E47"/>
    <mergeCell ref="F38:F40"/>
    <mergeCell ref="B14:D14"/>
    <mergeCell ref="B2:D2"/>
    <mergeCell ref="B8:B9"/>
    <mergeCell ref="C8:C9"/>
    <mergeCell ref="D8:D9"/>
    <mergeCell ref="E8:E9"/>
    <mergeCell ref="F8:F9"/>
    <mergeCell ref="E10:E11"/>
    <mergeCell ref="F10:F11"/>
    <mergeCell ref="D10:D11"/>
    <mergeCell ref="B10:B11"/>
    <mergeCell ref="C10:C11"/>
  </mergeCells>
  <pageMargins left="0.51181102362204722" right="0.70866141732283472" top="0.35433070866141736" bottom="0.35433070866141736" header="0" footer="0"/>
  <pageSetup paperSize="9" scale="99" fitToHeight="0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81"/>
  <sheetViews>
    <sheetView topLeftCell="A2" workbookViewId="0">
      <selection activeCell="G11" sqref="G11"/>
    </sheetView>
  </sheetViews>
  <sheetFormatPr defaultRowHeight="15" x14ac:dyDescent="0.25"/>
  <cols>
    <col min="1" max="1" width="2.5703125" customWidth="1"/>
    <col min="2" max="2" width="39.85546875" customWidth="1"/>
    <col min="4" max="4" width="17.28515625" customWidth="1"/>
    <col min="5" max="5" width="16.7109375" customWidth="1"/>
    <col min="6" max="6" width="15" style="1" customWidth="1"/>
    <col min="7" max="7" width="34.85546875" style="28" customWidth="1"/>
  </cols>
  <sheetData>
    <row r="2" spans="2:7" x14ac:dyDescent="0.25">
      <c r="B2" s="158" t="s">
        <v>0</v>
      </c>
      <c r="C2" s="158"/>
      <c r="D2" s="158"/>
      <c r="E2" s="1"/>
    </row>
    <row r="3" spans="2:7" ht="25.5" x14ac:dyDescent="0.25">
      <c r="B3" s="2">
        <v>2015</v>
      </c>
      <c r="C3" s="3"/>
      <c r="D3" s="4" t="s">
        <v>202</v>
      </c>
      <c r="E3" s="4" t="s">
        <v>203</v>
      </c>
      <c r="F3" s="18" t="s">
        <v>3</v>
      </c>
      <c r="G3" s="29" t="s">
        <v>4</v>
      </c>
    </row>
    <row r="4" spans="2:7" x14ac:dyDescent="0.25">
      <c r="B4" s="5" t="s">
        <v>5</v>
      </c>
      <c r="C4" s="51"/>
      <c r="D4" s="20">
        <f>SUM(D5:D19)</f>
        <v>141864134.34</v>
      </c>
      <c r="E4" s="20">
        <f>SUM(E5:E19)</f>
        <v>143028348.34</v>
      </c>
      <c r="F4" s="22">
        <f>E4-D4</f>
        <v>1164214</v>
      </c>
      <c r="G4" s="29"/>
    </row>
    <row r="5" spans="2:7" ht="14.45" customHeight="1" x14ac:dyDescent="0.25">
      <c r="B5" s="5" t="s">
        <v>6</v>
      </c>
      <c r="C5" s="51"/>
      <c r="D5" s="21">
        <v>38761000</v>
      </c>
      <c r="E5" s="21">
        <v>38761000</v>
      </c>
      <c r="F5" s="22">
        <f t="shared" ref="F5:F38" si="0">E5-D5</f>
        <v>0</v>
      </c>
      <c r="G5" s="29"/>
    </row>
    <row r="6" spans="2:7" ht="16.149999999999999" customHeight="1" x14ac:dyDescent="0.25">
      <c r="B6" s="44" t="s">
        <v>7</v>
      </c>
      <c r="C6" s="51"/>
      <c r="D6" s="21">
        <v>26296100</v>
      </c>
      <c r="E6" s="21">
        <v>26296100</v>
      </c>
      <c r="F6" s="22">
        <f t="shared" si="0"/>
        <v>0</v>
      </c>
      <c r="G6" s="29"/>
    </row>
    <row r="7" spans="2:7" ht="82.15" customHeight="1" x14ac:dyDescent="0.25">
      <c r="B7" s="161" t="s">
        <v>8</v>
      </c>
      <c r="C7" s="166"/>
      <c r="D7" s="177">
        <v>8276200</v>
      </c>
      <c r="E7" s="177">
        <v>10172000</v>
      </c>
      <c r="F7" s="177">
        <f t="shared" si="0"/>
        <v>1895800</v>
      </c>
      <c r="G7" s="33" t="s">
        <v>204</v>
      </c>
    </row>
    <row r="8" spans="2:7" ht="112.9" customHeight="1" x14ac:dyDescent="0.25">
      <c r="B8" s="172"/>
      <c r="C8" s="167"/>
      <c r="D8" s="179"/>
      <c r="E8" s="179"/>
      <c r="F8" s="179"/>
      <c r="G8" s="33" t="s">
        <v>205</v>
      </c>
    </row>
    <row r="9" spans="2:7" ht="39.6" customHeight="1" x14ac:dyDescent="0.25">
      <c r="B9" s="172"/>
      <c r="C9" s="167"/>
      <c r="D9" s="179"/>
      <c r="E9" s="179"/>
      <c r="F9" s="179"/>
      <c r="G9" s="33" t="s">
        <v>206</v>
      </c>
    </row>
    <row r="10" spans="2:7" ht="39.6" customHeight="1" x14ac:dyDescent="0.25">
      <c r="B10" s="172"/>
      <c r="C10" s="167"/>
      <c r="D10" s="179"/>
      <c r="E10" s="179"/>
      <c r="F10" s="179"/>
      <c r="G10" s="33" t="s">
        <v>207</v>
      </c>
    </row>
    <row r="11" spans="2:7" ht="66" customHeight="1" x14ac:dyDescent="0.25">
      <c r="B11" s="162"/>
      <c r="C11" s="168"/>
      <c r="D11" s="178"/>
      <c r="E11" s="178"/>
      <c r="F11" s="178"/>
      <c r="G11" s="33" t="s">
        <v>208</v>
      </c>
    </row>
    <row r="12" spans="2:7" ht="54.6" customHeight="1" x14ac:dyDescent="0.25">
      <c r="B12" s="174" t="s">
        <v>9</v>
      </c>
      <c r="C12" s="175"/>
      <c r="D12" s="176">
        <v>67993300</v>
      </c>
      <c r="E12" s="176">
        <v>65504114</v>
      </c>
      <c r="F12" s="176">
        <f t="shared" si="0"/>
        <v>-2489186</v>
      </c>
      <c r="G12" s="31" t="s">
        <v>209</v>
      </c>
    </row>
    <row r="13" spans="2:7" ht="61.9" customHeight="1" x14ac:dyDescent="0.25">
      <c r="B13" s="174"/>
      <c r="C13" s="175"/>
      <c r="D13" s="176"/>
      <c r="E13" s="176"/>
      <c r="F13" s="176"/>
      <c r="G13" s="31" t="s">
        <v>210</v>
      </c>
    </row>
    <row r="14" spans="2:7" ht="31.15" customHeight="1" x14ac:dyDescent="0.25">
      <c r="B14" s="174"/>
      <c r="C14" s="175"/>
      <c r="D14" s="176"/>
      <c r="E14" s="176"/>
      <c r="F14" s="176"/>
      <c r="G14" s="31" t="s">
        <v>211</v>
      </c>
    </row>
    <row r="15" spans="2:7" ht="166.15" customHeight="1" x14ac:dyDescent="0.25">
      <c r="B15" s="174"/>
      <c r="C15" s="175"/>
      <c r="D15" s="176"/>
      <c r="E15" s="176"/>
      <c r="F15" s="176"/>
      <c r="G15" s="31" t="s">
        <v>212</v>
      </c>
    </row>
    <row r="16" spans="2:7" ht="51" customHeight="1" x14ac:dyDescent="0.25">
      <c r="B16" s="174"/>
      <c r="C16" s="175"/>
      <c r="D16" s="176"/>
      <c r="E16" s="176"/>
      <c r="F16" s="176"/>
      <c r="G16" s="31" t="s">
        <v>213</v>
      </c>
    </row>
    <row r="17" spans="2:7" ht="94.15" customHeight="1" x14ac:dyDescent="0.25">
      <c r="B17" s="46" t="s">
        <v>183</v>
      </c>
      <c r="C17" s="47"/>
      <c r="D17" s="53">
        <v>203300</v>
      </c>
      <c r="E17" s="53">
        <v>264900</v>
      </c>
      <c r="F17" s="53">
        <f t="shared" si="0"/>
        <v>61600</v>
      </c>
      <c r="G17" s="31" t="s">
        <v>214</v>
      </c>
    </row>
    <row r="18" spans="2:7" ht="21.6" customHeight="1" x14ac:dyDescent="0.25">
      <c r="B18" s="19" t="s">
        <v>10</v>
      </c>
      <c r="C18" s="51"/>
      <c r="D18" s="21">
        <v>-8065.66</v>
      </c>
      <c r="E18" s="21">
        <v>-8065.66</v>
      </c>
      <c r="F18" s="22">
        <f t="shared" si="0"/>
        <v>0</v>
      </c>
      <c r="G18" s="29"/>
    </row>
    <row r="19" spans="2:7" ht="19.5" customHeight="1" x14ac:dyDescent="0.25">
      <c r="B19" s="5" t="s">
        <v>12</v>
      </c>
      <c r="C19" s="51"/>
      <c r="D19" s="21">
        <v>342300</v>
      </c>
      <c r="E19" s="21">
        <v>2038300</v>
      </c>
      <c r="F19" s="22">
        <f t="shared" si="0"/>
        <v>1696000</v>
      </c>
      <c r="G19" s="29" t="s">
        <v>215</v>
      </c>
    </row>
    <row r="20" spans="2:7" x14ac:dyDescent="0.25">
      <c r="B20" s="158" t="s">
        <v>14</v>
      </c>
      <c r="C20" s="158"/>
      <c r="D20" s="158"/>
      <c r="E20" s="1"/>
      <c r="G20" s="29"/>
    </row>
    <row r="21" spans="2:7" x14ac:dyDescent="0.25">
      <c r="B21" s="2" t="s">
        <v>15</v>
      </c>
      <c r="C21" s="3"/>
      <c r="D21" s="20">
        <f>D40+D54+D64+D71+D43</f>
        <v>146732200</v>
      </c>
      <c r="E21" s="20">
        <f>E40+E54+E64+E71+E43</f>
        <v>147896414</v>
      </c>
      <c r="F21" s="22">
        <f t="shared" si="0"/>
        <v>1164214</v>
      </c>
      <c r="G21" s="29"/>
    </row>
    <row r="22" spans="2:7" x14ac:dyDescent="0.25">
      <c r="B22" s="8" t="s">
        <v>16</v>
      </c>
      <c r="C22" s="3"/>
      <c r="D22" s="21"/>
      <c r="E22" s="21"/>
      <c r="F22" s="22"/>
      <c r="G22" s="29"/>
    </row>
    <row r="23" spans="2:7" ht="45" customHeight="1" x14ac:dyDescent="0.25">
      <c r="B23" s="5" t="s">
        <v>17</v>
      </c>
      <c r="C23" s="51" t="s">
        <v>18</v>
      </c>
      <c r="D23" s="21">
        <v>1517700</v>
      </c>
      <c r="E23" s="21">
        <v>1517700</v>
      </c>
      <c r="F23" s="22">
        <f t="shared" si="0"/>
        <v>0</v>
      </c>
      <c r="G23" s="32"/>
    </row>
    <row r="24" spans="2:7" ht="38.450000000000003" customHeight="1" x14ac:dyDescent="0.25">
      <c r="B24" s="49" t="s">
        <v>19</v>
      </c>
      <c r="C24" s="47" t="s">
        <v>20</v>
      </c>
      <c r="D24" s="48">
        <v>19928524.010000002</v>
      </c>
      <c r="E24" s="48">
        <v>20478724.010000002</v>
      </c>
      <c r="F24" s="48">
        <f t="shared" si="0"/>
        <v>550200</v>
      </c>
      <c r="G24" s="29" t="s">
        <v>216</v>
      </c>
    </row>
    <row r="25" spans="2:7" ht="25.15" customHeight="1" x14ac:dyDescent="0.25">
      <c r="B25" s="49" t="s">
        <v>22</v>
      </c>
      <c r="C25" s="47" t="s">
        <v>23</v>
      </c>
      <c r="D25" s="48">
        <v>0</v>
      </c>
      <c r="E25" s="48">
        <v>814</v>
      </c>
      <c r="F25" s="48">
        <f t="shared" si="0"/>
        <v>814</v>
      </c>
      <c r="G25" s="32" t="s">
        <v>217</v>
      </c>
    </row>
    <row r="26" spans="2:7" x14ac:dyDescent="0.25">
      <c r="B26" s="5" t="s">
        <v>26</v>
      </c>
      <c r="C26" s="51" t="s">
        <v>27</v>
      </c>
      <c r="D26" s="21">
        <v>50000</v>
      </c>
      <c r="E26" s="21">
        <v>50000</v>
      </c>
      <c r="F26" s="22">
        <f t="shared" si="0"/>
        <v>0</v>
      </c>
      <c r="G26" s="29"/>
    </row>
    <row r="27" spans="2:7" ht="35.450000000000003" customHeight="1" x14ac:dyDescent="0.25">
      <c r="B27" s="46" t="s">
        <v>28</v>
      </c>
      <c r="C27" s="47" t="s">
        <v>29</v>
      </c>
      <c r="D27" s="23">
        <v>235377.1</v>
      </c>
      <c r="E27" s="23">
        <v>236377.1</v>
      </c>
      <c r="F27" s="22">
        <f t="shared" si="0"/>
        <v>1000</v>
      </c>
      <c r="G27" s="29" t="s">
        <v>218</v>
      </c>
    </row>
    <row r="28" spans="2:7" ht="45" customHeight="1" x14ac:dyDescent="0.25">
      <c r="B28" s="5" t="s">
        <v>31</v>
      </c>
      <c r="C28" s="51" t="s">
        <v>32</v>
      </c>
      <c r="D28" s="21">
        <v>1979345</v>
      </c>
      <c r="E28" s="21">
        <v>1979345</v>
      </c>
      <c r="F28" s="22">
        <f t="shared" si="0"/>
        <v>0</v>
      </c>
      <c r="G28" s="32"/>
    </row>
    <row r="29" spans="2:7" ht="22.9" customHeight="1" x14ac:dyDescent="0.25">
      <c r="B29" s="5" t="s">
        <v>219</v>
      </c>
      <c r="C29" s="51" t="s">
        <v>220</v>
      </c>
      <c r="D29" s="21">
        <v>0</v>
      </c>
      <c r="E29" s="21">
        <v>33000</v>
      </c>
      <c r="F29" s="22">
        <f t="shared" si="0"/>
        <v>33000</v>
      </c>
      <c r="G29" s="29" t="s">
        <v>221</v>
      </c>
    </row>
    <row r="30" spans="2:7" ht="16.5" customHeight="1" x14ac:dyDescent="0.25">
      <c r="B30" s="5" t="s">
        <v>34</v>
      </c>
      <c r="C30" s="51" t="s">
        <v>35</v>
      </c>
      <c r="D30" s="21">
        <v>5000</v>
      </c>
      <c r="E30" s="21">
        <v>5000</v>
      </c>
      <c r="F30" s="22">
        <f t="shared" si="0"/>
        <v>0</v>
      </c>
      <c r="G30" s="29"/>
    </row>
    <row r="31" spans="2:7" ht="24.6" customHeight="1" x14ac:dyDescent="0.25">
      <c r="B31" s="10" t="s">
        <v>36</v>
      </c>
      <c r="C31" s="47" t="s">
        <v>37</v>
      </c>
      <c r="D31" s="23">
        <v>5594100</v>
      </c>
      <c r="E31" s="23">
        <v>5971100</v>
      </c>
      <c r="F31" s="22">
        <f t="shared" si="0"/>
        <v>377000</v>
      </c>
      <c r="G31" s="29" t="s">
        <v>222</v>
      </c>
    </row>
    <row r="32" spans="2:7" ht="19.149999999999999" customHeight="1" x14ac:dyDescent="0.25">
      <c r="B32" s="10" t="s">
        <v>38</v>
      </c>
      <c r="C32" s="47" t="s">
        <v>39</v>
      </c>
      <c r="D32" s="23">
        <v>66800</v>
      </c>
      <c r="E32" s="23">
        <v>66800</v>
      </c>
      <c r="F32" s="22">
        <f t="shared" si="0"/>
        <v>0</v>
      </c>
      <c r="G32" s="32"/>
    </row>
    <row r="33" spans="2:7" ht="19.149999999999999" customHeight="1" x14ac:dyDescent="0.25">
      <c r="B33" s="54" t="s">
        <v>40</v>
      </c>
      <c r="C33" s="47" t="s">
        <v>41</v>
      </c>
      <c r="D33" s="23">
        <v>280000</v>
      </c>
      <c r="E33" s="23">
        <v>280000</v>
      </c>
      <c r="F33" s="22">
        <f t="shared" si="0"/>
        <v>0</v>
      </c>
      <c r="G33" s="29"/>
    </row>
    <row r="34" spans="2:7" ht="24" customHeight="1" x14ac:dyDescent="0.25">
      <c r="B34" s="46" t="s">
        <v>223</v>
      </c>
      <c r="C34" s="47" t="s">
        <v>224</v>
      </c>
      <c r="D34" s="23">
        <v>0</v>
      </c>
      <c r="E34" s="23">
        <v>16000</v>
      </c>
      <c r="F34" s="22">
        <f t="shared" si="0"/>
        <v>16000</v>
      </c>
      <c r="G34" s="29" t="s">
        <v>225</v>
      </c>
    </row>
    <row r="35" spans="2:7" ht="21.6" customHeight="1" x14ac:dyDescent="0.25">
      <c r="B35" s="46" t="s">
        <v>226</v>
      </c>
      <c r="C35" s="47" t="s">
        <v>227</v>
      </c>
      <c r="D35" s="23">
        <v>0</v>
      </c>
      <c r="E35" s="23">
        <v>718800</v>
      </c>
      <c r="F35" s="22">
        <f t="shared" si="0"/>
        <v>718800</v>
      </c>
      <c r="G35" s="29" t="s">
        <v>228</v>
      </c>
    </row>
    <row r="36" spans="2:7" ht="18" customHeight="1" x14ac:dyDescent="0.25">
      <c r="B36" s="5" t="s">
        <v>42</v>
      </c>
      <c r="C36" s="51" t="s">
        <v>43</v>
      </c>
      <c r="D36" s="21">
        <v>20000</v>
      </c>
      <c r="E36" s="21">
        <v>36800</v>
      </c>
      <c r="F36" s="22">
        <f t="shared" si="0"/>
        <v>16800</v>
      </c>
      <c r="G36" s="29" t="s">
        <v>229</v>
      </c>
    </row>
    <row r="37" spans="2:7" ht="17.25" customHeight="1" x14ac:dyDescent="0.25">
      <c r="B37" s="5" t="s">
        <v>44</v>
      </c>
      <c r="C37" s="51" t="s">
        <v>45</v>
      </c>
      <c r="D37" s="21">
        <v>272000</v>
      </c>
      <c r="E37" s="21">
        <v>272000</v>
      </c>
      <c r="F37" s="22">
        <f t="shared" si="0"/>
        <v>0</v>
      </c>
      <c r="G37" s="29"/>
    </row>
    <row r="38" spans="2:7" ht="16.5" customHeight="1" x14ac:dyDescent="0.25">
      <c r="B38" s="163" t="s">
        <v>46</v>
      </c>
      <c r="C38" s="166" t="s">
        <v>47</v>
      </c>
      <c r="D38" s="159">
        <v>17954400</v>
      </c>
      <c r="E38" s="159">
        <v>15862600</v>
      </c>
      <c r="F38" s="159">
        <f t="shared" si="0"/>
        <v>-2091800</v>
      </c>
      <c r="G38" s="31" t="s">
        <v>230</v>
      </c>
    </row>
    <row r="39" spans="2:7" ht="16.5" customHeight="1" x14ac:dyDescent="0.25">
      <c r="B39" s="165"/>
      <c r="C39" s="168"/>
      <c r="D39" s="160"/>
      <c r="E39" s="160"/>
      <c r="F39" s="160"/>
      <c r="G39" s="31" t="s">
        <v>231</v>
      </c>
    </row>
    <row r="40" spans="2:7" ht="16.149999999999999" customHeight="1" x14ac:dyDescent="0.25">
      <c r="B40" s="11" t="s">
        <v>164</v>
      </c>
      <c r="C40" s="12"/>
      <c r="D40" s="24">
        <f>SUM(D23:D38)</f>
        <v>47903246.109999999</v>
      </c>
      <c r="E40" s="24">
        <f>SUM(E23:E38)</f>
        <v>47525060.109999999</v>
      </c>
      <c r="F40" s="25">
        <f>SUM(F23:F38)</f>
        <v>-378186</v>
      </c>
      <c r="G40" s="29"/>
    </row>
    <row r="41" spans="2:7" ht="12.6" customHeight="1" x14ac:dyDescent="0.25">
      <c r="B41" s="5"/>
      <c r="C41" s="51"/>
      <c r="D41" s="26"/>
      <c r="E41" s="26"/>
      <c r="F41" s="27"/>
      <c r="G41" s="29"/>
    </row>
    <row r="42" spans="2:7" ht="39" customHeight="1" x14ac:dyDescent="0.25">
      <c r="B42" s="10" t="s">
        <v>49</v>
      </c>
      <c r="C42" s="47" t="s">
        <v>50</v>
      </c>
      <c r="D42" s="26">
        <v>921800</v>
      </c>
      <c r="E42" s="26">
        <v>921800</v>
      </c>
      <c r="F42" s="22">
        <f>E42-D42</f>
        <v>0</v>
      </c>
      <c r="G42" s="32"/>
    </row>
    <row r="43" spans="2:7" ht="15" customHeight="1" x14ac:dyDescent="0.25">
      <c r="B43" s="11" t="s">
        <v>165</v>
      </c>
      <c r="C43" s="12"/>
      <c r="D43" s="24">
        <f>D42</f>
        <v>921800</v>
      </c>
      <c r="E43" s="24">
        <f>E42</f>
        <v>921800</v>
      </c>
      <c r="F43" s="25">
        <f>F42</f>
        <v>0</v>
      </c>
      <c r="G43" s="29"/>
    </row>
    <row r="44" spans="2:7" x14ac:dyDescent="0.25">
      <c r="B44" s="5"/>
      <c r="C44" s="51"/>
      <c r="D44" s="21"/>
      <c r="E44" s="21"/>
      <c r="F44" s="22"/>
      <c r="G44" s="29"/>
    </row>
    <row r="45" spans="2:7" ht="27.75" customHeight="1" x14ac:dyDescent="0.25">
      <c r="B45" s="5" t="s">
        <v>40</v>
      </c>
      <c r="C45" s="51" t="s">
        <v>41</v>
      </c>
      <c r="D45" s="21">
        <v>10000</v>
      </c>
      <c r="E45" s="21">
        <v>10000</v>
      </c>
      <c r="F45" s="22">
        <f>E45-D45</f>
        <v>0</v>
      </c>
      <c r="G45" s="29"/>
    </row>
    <row r="46" spans="2:7" ht="15.6" customHeight="1" x14ac:dyDescent="0.25">
      <c r="B46" s="163" t="s">
        <v>52</v>
      </c>
      <c r="C46" s="166" t="s">
        <v>53</v>
      </c>
      <c r="D46" s="159">
        <v>3176971.6</v>
      </c>
      <c r="E46" s="159">
        <v>3248571.6</v>
      </c>
      <c r="F46" s="177">
        <f>E46-D46</f>
        <v>71600</v>
      </c>
      <c r="G46" s="31" t="s">
        <v>232</v>
      </c>
    </row>
    <row r="47" spans="2:7" ht="15.6" customHeight="1" x14ac:dyDescent="0.25">
      <c r="B47" s="164"/>
      <c r="C47" s="167"/>
      <c r="D47" s="169"/>
      <c r="E47" s="169"/>
      <c r="F47" s="179"/>
      <c r="G47" s="31" t="s">
        <v>233</v>
      </c>
    </row>
    <row r="48" spans="2:7" ht="15.6" customHeight="1" x14ac:dyDescent="0.25">
      <c r="B48" s="165"/>
      <c r="C48" s="168"/>
      <c r="D48" s="160"/>
      <c r="E48" s="160"/>
      <c r="F48" s="178"/>
      <c r="G48" s="31" t="s">
        <v>234</v>
      </c>
    </row>
    <row r="49" spans="2:7" ht="14.45" customHeight="1" x14ac:dyDescent="0.25">
      <c r="B49" s="5" t="s">
        <v>54</v>
      </c>
      <c r="C49" s="47" t="s">
        <v>55</v>
      </c>
      <c r="D49" s="23">
        <v>33038.19</v>
      </c>
      <c r="E49" s="23">
        <v>33038.19</v>
      </c>
      <c r="F49" s="22">
        <f>E49-D49</f>
        <v>0</v>
      </c>
      <c r="G49" s="29"/>
    </row>
    <row r="50" spans="2:7" x14ac:dyDescent="0.25">
      <c r="B50" s="163" t="s">
        <v>56</v>
      </c>
      <c r="C50" s="166" t="s">
        <v>57</v>
      </c>
      <c r="D50" s="159">
        <v>20894488.649999999</v>
      </c>
      <c r="E50" s="159">
        <v>21892488.649999999</v>
      </c>
      <c r="F50" s="159">
        <f>E50-D50</f>
        <v>998000</v>
      </c>
      <c r="G50" s="31" t="s">
        <v>235</v>
      </c>
    </row>
    <row r="51" spans="2:7" ht="14.45" customHeight="1" x14ac:dyDescent="0.25">
      <c r="B51" s="164"/>
      <c r="C51" s="167"/>
      <c r="D51" s="169"/>
      <c r="E51" s="169"/>
      <c r="F51" s="169"/>
      <c r="G51" s="31" t="s">
        <v>236</v>
      </c>
    </row>
    <row r="52" spans="2:7" x14ac:dyDescent="0.25">
      <c r="B52" s="164"/>
      <c r="C52" s="167"/>
      <c r="D52" s="169"/>
      <c r="E52" s="169"/>
      <c r="F52" s="169"/>
      <c r="G52" s="31" t="s">
        <v>237</v>
      </c>
    </row>
    <row r="53" spans="2:7" ht="13.15" customHeight="1" x14ac:dyDescent="0.25">
      <c r="B53" s="5" t="s">
        <v>59</v>
      </c>
      <c r="C53" s="51" t="s">
        <v>60</v>
      </c>
      <c r="D53" s="21">
        <v>2145000</v>
      </c>
      <c r="E53" s="21">
        <v>2145000</v>
      </c>
      <c r="F53" s="22">
        <f>E53-D53</f>
        <v>0</v>
      </c>
      <c r="G53" s="32"/>
    </row>
    <row r="54" spans="2:7" ht="16.5" customHeight="1" x14ac:dyDescent="0.25">
      <c r="B54" s="11" t="s">
        <v>169</v>
      </c>
      <c r="C54" s="12"/>
      <c r="D54" s="24">
        <f>SUM(D45:D53)</f>
        <v>26259498.439999998</v>
      </c>
      <c r="E54" s="24">
        <f>SUM(E45:E53)</f>
        <v>27329098.439999998</v>
      </c>
      <c r="F54" s="25">
        <f>SUM(F45:F53)</f>
        <v>1069600</v>
      </c>
      <c r="G54" s="29"/>
    </row>
    <row r="55" spans="2:7" x14ac:dyDescent="0.25">
      <c r="B55" s="2"/>
      <c r="C55" s="3"/>
      <c r="D55" s="21"/>
      <c r="E55" s="21"/>
      <c r="F55" s="22"/>
      <c r="G55" s="29"/>
    </row>
    <row r="56" spans="2:7" ht="14.25" customHeight="1" x14ac:dyDescent="0.25">
      <c r="B56" s="46" t="s">
        <v>63</v>
      </c>
      <c r="C56" s="47" t="s">
        <v>64</v>
      </c>
      <c r="D56" s="48">
        <v>13648835.15</v>
      </c>
      <c r="E56" s="48">
        <v>13538425.15</v>
      </c>
      <c r="F56" s="48">
        <f>E56-D56</f>
        <v>-110410</v>
      </c>
      <c r="G56" s="31" t="s">
        <v>238</v>
      </c>
    </row>
    <row r="57" spans="2:7" ht="13.9" customHeight="1" x14ac:dyDescent="0.25">
      <c r="B57" s="163" t="s">
        <v>52</v>
      </c>
      <c r="C57" s="166" t="s">
        <v>53</v>
      </c>
      <c r="D57" s="159">
        <v>33360156.050000001</v>
      </c>
      <c r="E57" s="159">
        <v>33978966.049999997</v>
      </c>
      <c r="F57" s="159">
        <f>E57-D57</f>
        <v>618809.99999999627</v>
      </c>
      <c r="G57" s="31" t="s">
        <v>239</v>
      </c>
    </row>
    <row r="58" spans="2:7" ht="19.149999999999999" customHeight="1" x14ac:dyDescent="0.25">
      <c r="B58" s="164"/>
      <c r="C58" s="167"/>
      <c r="D58" s="169"/>
      <c r="E58" s="169"/>
      <c r="F58" s="169"/>
      <c r="G58" s="31" t="s">
        <v>240</v>
      </c>
    </row>
    <row r="59" spans="2:7" ht="24" customHeight="1" x14ac:dyDescent="0.25">
      <c r="B59" s="164"/>
      <c r="C59" s="167"/>
      <c r="D59" s="169"/>
      <c r="E59" s="169"/>
      <c r="F59" s="169"/>
      <c r="G59" s="31" t="s">
        <v>241</v>
      </c>
    </row>
    <row r="60" spans="2:7" ht="18" customHeight="1" x14ac:dyDescent="0.25">
      <c r="B60" s="46" t="s">
        <v>54</v>
      </c>
      <c r="C60" s="47" t="s">
        <v>55</v>
      </c>
      <c r="D60" s="48">
        <v>399061.81</v>
      </c>
      <c r="E60" s="48">
        <v>399061.81</v>
      </c>
      <c r="F60" s="48">
        <f>E60-D60</f>
        <v>0</v>
      </c>
      <c r="G60" s="29"/>
    </row>
    <row r="61" spans="2:7" ht="16.149999999999999" customHeight="1" x14ac:dyDescent="0.25">
      <c r="B61" s="46" t="s">
        <v>42</v>
      </c>
      <c r="C61" s="47" t="s">
        <v>43</v>
      </c>
      <c r="D61" s="48">
        <v>5385002.4400000004</v>
      </c>
      <c r="E61" s="48">
        <v>5385002.4400000004</v>
      </c>
      <c r="F61" s="48">
        <f>E61-D61</f>
        <v>0</v>
      </c>
      <c r="G61" s="32"/>
    </row>
    <row r="62" spans="2:7" ht="14.45" customHeight="1" x14ac:dyDescent="0.25">
      <c r="B62" s="46" t="s">
        <v>67</v>
      </c>
      <c r="C62" s="47" t="s">
        <v>68</v>
      </c>
      <c r="D62" s="48">
        <v>6136700</v>
      </c>
      <c r="E62" s="48">
        <v>6136700</v>
      </c>
      <c r="F62" s="48">
        <f>E62-D62</f>
        <v>0</v>
      </c>
      <c r="G62" s="31"/>
    </row>
    <row r="63" spans="2:7" ht="13.5" customHeight="1" x14ac:dyDescent="0.25">
      <c r="B63" s="5" t="s">
        <v>59</v>
      </c>
      <c r="C63" s="51" t="s">
        <v>60</v>
      </c>
      <c r="D63" s="23">
        <v>30000</v>
      </c>
      <c r="E63" s="23">
        <v>30000</v>
      </c>
      <c r="F63" s="22">
        <f>E63-D63</f>
        <v>0</v>
      </c>
      <c r="G63" s="29"/>
    </row>
    <row r="64" spans="2:7" ht="19.5" customHeight="1" x14ac:dyDescent="0.25">
      <c r="B64" s="11" t="s">
        <v>175</v>
      </c>
      <c r="C64" s="12"/>
      <c r="D64" s="24">
        <f>SUM(D56:D63)</f>
        <v>58959755.450000003</v>
      </c>
      <c r="E64" s="24">
        <f>SUM(E56:E63)</f>
        <v>59468155.449999996</v>
      </c>
      <c r="F64" s="25">
        <f>SUM(F56:F63)</f>
        <v>508399.99999999627</v>
      </c>
      <c r="G64" s="29"/>
    </row>
    <row r="65" spans="2:7" ht="11.45" customHeight="1" x14ac:dyDescent="0.25">
      <c r="B65" s="5"/>
      <c r="C65" s="51"/>
      <c r="D65" s="21"/>
      <c r="E65" s="21"/>
      <c r="F65" s="22"/>
      <c r="G65" s="29"/>
    </row>
    <row r="66" spans="2:7" ht="42.75" customHeight="1" x14ac:dyDescent="0.25">
      <c r="B66" s="9" t="s">
        <v>19</v>
      </c>
      <c r="C66" s="47" t="s">
        <v>20</v>
      </c>
      <c r="D66" s="21">
        <v>95000</v>
      </c>
      <c r="E66" s="21">
        <v>95000</v>
      </c>
      <c r="F66" s="22">
        <f>E66-D66</f>
        <v>0</v>
      </c>
      <c r="G66" s="29"/>
    </row>
    <row r="67" spans="2:7" ht="16.149999999999999" customHeight="1" x14ac:dyDescent="0.25">
      <c r="B67" s="5" t="s">
        <v>28</v>
      </c>
      <c r="C67" s="51" t="s">
        <v>29</v>
      </c>
      <c r="D67" s="21">
        <v>921800</v>
      </c>
      <c r="E67" s="21">
        <v>921800</v>
      </c>
      <c r="F67" s="22">
        <f>E67-D67</f>
        <v>0</v>
      </c>
      <c r="G67" s="29"/>
    </row>
    <row r="68" spans="2:7" ht="17.25" customHeight="1" x14ac:dyDescent="0.25">
      <c r="B68" s="5" t="s">
        <v>72</v>
      </c>
      <c r="C68" s="51" t="s">
        <v>73</v>
      </c>
      <c r="D68" s="21">
        <v>342300</v>
      </c>
      <c r="E68" s="21">
        <v>306700</v>
      </c>
      <c r="F68" s="22">
        <f>E68-D68</f>
        <v>-35600</v>
      </c>
      <c r="G68" s="31" t="s">
        <v>242</v>
      </c>
    </row>
    <row r="69" spans="2:7" ht="26.25" customHeight="1" x14ac:dyDescent="0.25">
      <c r="B69" s="5" t="s">
        <v>74</v>
      </c>
      <c r="C69" s="51" t="s">
        <v>75</v>
      </c>
      <c r="D69" s="21">
        <v>150000</v>
      </c>
      <c r="E69" s="21">
        <v>150000</v>
      </c>
      <c r="F69" s="22">
        <f>E69-D69</f>
        <v>0</v>
      </c>
      <c r="G69" s="29"/>
    </row>
    <row r="70" spans="2:7" ht="16.899999999999999" customHeight="1" x14ac:dyDescent="0.25">
      <c r="B70" s="5" t="s">
        <v>76</v>
      </c>
      <c r="C70" s="51" t="s">
        <v>77</v>
      </c>
      <c r="D70" s="21">
        <v>11178800</v>
      </c>
      <c r="E70" s="21">
        <v>11178800</v>
      </c>
      <c r="F70" s="22">
        <f>E70-D70</f>
        <v>0</v>
      </c>
      <c r="G70" s="29"/>
    </row>
    <row r="71" spans="2:7" ht="18" customHeight="1" x14ac:dyDescent="0.25">
      <c r="B71" s="11" t="s">
        <v>176</v>
      </c>
      <c r="C71" s="12"/>
      <c r="D71" s="24">
        <f>SUM(D66:D70)</f>
        <v>12687900</v>
      </c>
      <c r="E71" s="24">
        <f>SUM(E66:E70)</f>
        <v>12652300</v>
      </c>
      <c r="F71" s="25">
        <f>SUM(F66:F70)</f>
        <v>-35600</v>
      </c>
      <c r="G71" s="29"/>
    </row>
    <row r="72" spans="2:7" s="39" customFormat="1" ht="9" customHeight="1" x14ac:dyDescent="0.25">
      <c r="B72" s="34"/>
      <c r="C72" s="35"/>
      <c r="D72" s="36"/>
      <c r="E72" s="37"/>
      <c r="F72" s="37"/>
      <c r="G72" s="38"/>
    </row>
    <row r="73" spans="2:7" s="39" customFormat="1" x14ac:dyDescent="0.25">
      <c r="B73" s="173" t="s">
        <v>79</v>
      </c>
      <c r="C73" s="173"/>
      <c r="D73" s="173"/>
      <c r="E73" s="37"/>
      <c r="F73" s="37"/>
      <c r="G73" s="38"/>
    </row>
    <row r="74" spans="2:7" ht="25.5" x14ac:dyDescent="0.25">
      <c r="B74" s="2"/>
      <c r="C74" s="3"/>
      <c r="D74" s="4" t="s">
        <v>178</v>
      </c>
      <c r="E74" s="4" t="s">
        <v>179</v>
      </c>
      <c r="F74" s="18" t="s">
        <v>3</v>
      </c>
      <c r="G74" s="29"/>
    </row>
    <row r="75" spans="2:7" ht="16.899999999999999" customHeight="1" x14ac:dyDescent="0.25">
      <c r="B75" s="5" t="s">
        <v>80</v>
      </c>
      <c r="C75" s="51"/>
      <c r="D75" s="21">
        <f>D4-D21</f>
        <v>-4868065.6599999964</v>
      </c>
      <c r="E75" s="21">
        <f>E4-E21</f>
        <v>-4868065.6599999964</v>
      </c>
      <c r="F75" s="22">
        <f>F4-F21</f>
        <v>0</v>
      </c>
      <c r="G75" s="29"/>
    </row>
    <row r="76" spans="2:7" x14ac:dyDescent="0.25">
      <c r="B76" s="40"/>
      <c r="C76" s="41"/>
      <c r="D76" s="42"/>
      <c r="E76" s="42"/>
      <c r="F76" s="42"/>
      <c r="G76" s="38"/>
    </row>
    <row r="77" spans="2:7" x14ac:dyDescent="0.25">
      <c r="B77" s="13" t="s">
        <v>81</v>
      </c>
      <c r="C77" s="16"/>
      <c r="D77" s="17"/>
      <c r="E77" s="1"/>
    </row>
    <row r="78" spans="2:7" x14ac:dyDescent="0.25">
      <c r="E78" s="43">
        <v>4000000</v>
      </c>
      <c r="F78" t="s">
        <v>199</v>
      </c>
    </row>
    <row r="79" spans="2:7" x14ac:dyDescent="0.25">
      <c r="E79" s="43">
        <v>8065.66</v>
      </c>
      <c r="F79" t="s">
        <v>200</v>
      </c>
    </row>
    <row r="80" spans="2:7" x14ac:dyDescent="0.25">
      <c r="E80" s="43">
        <v>860000</v>
      </c>
      <c r="F80" t="s">
        <v>201</v>
      </c>
    </row>
    <row r="81" spans="5:5" x14ac:dyDescent="0.25">
      <c r="E81" s="43">
        <f>SUM(E78:E80)</f>
        <v>4868065.66</v>
      </c>
    </row>
  </sheetData>
  <mergeCells count="33">
    <mergeCell ref="B2:D2"/>
    <mergeCell ref="B12:B16"/>
    <mergeCell ref="C12:C16"/>
    <mergeCell ref="D12:D16"/>
    <mergeCell ref="E12:E16"/>
    <mergeCell ref="F12:F16"/>
    <mergeCell ref="F57:F59"/>
    <mergeCell ref="B20:D20"/>
    <mergeCell ref="B7:B11"/>
    <mergeCell ref="C7:C11"/>
    <mergeCell ref="D7:D11"/>
    <mergeCell ref="E7:E11"/>
    <mergeCell ref="F7:F11"/>
    <mergeCell ref="F38:F39"/>
    <mergeCell ref="E38:E39"/>
    <mergeCell ref="D38:D39"/>
    <mergeCell ref="F50:F52"/>
    <mergeCell ref="F46:F48"/>
    <mergeCell ref="C38:C39"/>
    <mergeCell ref="B38:B39"/>
    <mergeCell ref="B46:B48"/>
    <mergeCell ref="C46:C48"/>
    <mergeCell ref="D46:D48"/>
    <mergeCell ref="E46:E48"/>
    <mergeCell ref="B73:D73"/>
    <mergeCell ref="B50:B52"/>
    <mergeCell ref="C50:C52"/>
    <mergeCell ref="D50:D52"/>
    <mergeCell ref="E50:E52"/>
    <mergeCell ref="B57:B59"/>
    <mergeCell ref="C57:C59"/>
    <mergeCell ref="D57:D59"/>
    <mergeCell ref="E57:E59"/>
  </mergeCells>
  <pageMargins left="0.51181102362204722" right="0.70866141732283472" top="0.35433070866141736" bottom="0.35433070866141736" header="0" footer="0"/>
  <pageSetup paperSize="9" scale="98" fitToHeight="0" orientation="landscape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74"/>
  <sheetViews>
    <sheetView topLeftCell="A25" workbookViewId="0">
      <selection activeCell="G30" sqref="G30"/>
    </sheetView>
  </sheetViews>
  <sheetFormatPr defaultRowHeight="15" x14ac:dyDescent="0.25"/>
  <cols>
    <col min="1" max="1" width="2.5703125" customWidth="1"/>
    <col min="2" max="2" width="39.85546875" customWidth="1"/>
    <col min="4" max="4" width="17.28515625" customWidth="1"/>
    <col min="5" max="5" width="16.7109375" customWidth="1"/>
    <col min="6" max="6" width="15" style="1" customWidth="1"/>
    <col min="7" max="7" width="34.85546875" style="28" customWidth="1"/>
  </cols>
  <sheetData>
    <row r="1" spans="2:7" ht="13.5" customHeight="1" x14ac:dyDescent="0.25"/>
    <row r="2" spans="2:7" x14ac:dyDescent="0.25">
      <c r="B2" s="158" t="s">
        <v>0</v>
      </c>
      <c r="C2" s="158"/>
      <c r="D2" s="158"/>
      <c r="E2" s="1"/>
    </row>
    <row r="3" spans="2:7" ht="25.5" x14ac:dyDescent="0.25">
      <c r="B3" s="2" t="s">
        <v>243</v>
      </c>
      <c r="C3" s="3"/>
      <c r="D3" s="4" t="s">
        <v>244</v>
      </c>
      <c r="E3" s="4" t="s">
        <v>245</v>
      </c>
      <c r="F3" s="18" t="s">
        <v>3</v>
      </c>
      <c r="G3" s="29" t="s">
        <v>4</v>
      </c>
    </row>
    <row r="4" spans="2:7" x14ac:dyDescent="0.25">
      <c r="B4" s="5" t="s">
        <v>5</v>
      </c>
      <c r="C4" s="51"/>
      <c r="D4" s="20">
        <f>SUM(D5:D11)</f>
        <v>143028348.34</v>
      </c>
      <c r="E4" s="20">
        <f>SUM(E5:E11)</f>
        <v>144606548.34</v>
      </c>
      <c r="F4" s="22">
        <f>E4-D4</f>
        <v>1578200</v>
      </c>
      <c r="G4" s="29"/>
    </row>
    <row r="5" spans="2:7" ht="43.15" customHeight="1" x14ac:dyDescent="0.25">
      <c r="B5" s="5" t="s">
        <v>6</v>
      </c>
      <c r="C5" s="51"/>
      <c r="D5" s="21">
        <v>38761000</v>
      </c>
      <c r="E5" s="21">
        <v>40361000</v>
      </c>
      <c r="F5" s="22">
        <f t="shared" ref="F5:F31" si="0">E5-D5</f>
        <v>1600000</v>
      </c>
      <c r="G5" s="29" t="s">
        <v>246</v>
      </c>
    </row>
    <row r="6" spans="2:7" ht="16.149999999999999" customHeight="1" x14ac:dyDescent="0.25">
      <c r="B6" s="44" t="s">
        <v>7</v>
      </c>
      <c r="C6" s="51"/>
      <c r="D6" s="21">
        <v>26296100</v>
      </c>
      <c r="E6" s="21">
        <v>26296100</v>
      </c>
      <c r="F6" s="22">
        <f t="shared" si="0"/>
        <v>0</v>
      </c>
      <c r="G6" s="29"/>
    </row>
    <row r="7" spans="2:7" ht="82.15" customHeight="1" x14ac:dyDescent="0.25">
      <c r="B7" s="49" t="s">
        <v>8</v>
      </c>
      <c r="C7" s="47"/>
      <c r="D7" s="53">
        <v>10172000</v>
      </c>
      <c r="E7" s="53">
        <v>10182200</v>
      </c>
      <c r="F7" s="53">
        <f t="shared" si="0"/>
        <v>10200</v>
      </c>
      <c r="G7" s="33" t="s">
        <v>247</v>
      </c>
    </row>
    <row r="8" spans="2:7" ht="45" customHeight="1" x14ac:dyDescent="0.25">
      <c r="B8" s="50" t="s">
        <v>9</v>
      </c>
      <c r="C8" s="51"/>
      <c r="D8" s="52">
        <v>65504114</v>
      </c>
      <c r="E8" s="52">
        <v>65472114</v>
      </c>
      <c r="F8" s="52">
        <f t="shared" si="0"/>
        <v>-32000</v>
      </c>
      <c r="G8" s="31" t="s">
        <v>248</v>
      </c>
    </row>
    <row r="9" spans="2:7" ht="18" customHeight="1" x14ac:dyDescent="0.25">
      <c r="B9" s="46" t="s">
        <v>183</v>
      </c>
      <c r="C9" s="47"/>
      <c r="D9" s="53">
        <v>264900</v>
      </c>
      <c r="E9" s="53">
        <v>264900</v>
      </c>
      <c r="F9" s="53">
        <f t="shared" si="0"/>
        <v>0</v>
      </c>
      <c r="G9" s="31"/>
    </row>
    <row r="10" spans="2:7" ht="21.6" customHeight="1" x14ac:dyDescent="0.25">
      <c r="B10" s="19" t="s">
        <v>10</v>
      </c>
      <c r="C10" s="51"/>
      <c r="D10" s="21">
        <v>-8065.66</v>
      </c>
      <c r="E10" s="21">
        <v>-8065.66</v>
      </c>
      <c r="F10" s="22">
        <f t="shared" si="0"/>
        <v>0</v>
      </c>
      <c r="G10" s="29"/>
    </row>
    <row r="11" spans="2:7" ht="19.5" customHeight="1" x14ac:dyDescent="0.25">
      <c r="B11" s="5" t="s">
        <v>12</v>
      </c>
      <c r="C11" s="51"/>
      <c r="D11" s="21">
        <v>2038300</v>
      </c>
      <c r="E11" s="21">
        <v>2038300</v>
      </c>
      <c r="F11" s="22">
        <f t="shared" si="0"/>
        <v>0</v>
      </c>
      <c r="G11" s="29"/>
    </row>
    <row r="12" spans="2:7" x14ac:dyDescent="0.25">
      <c r="B12" s="158" t="s">
        <v>14</v>
      </c>
      <c r="C12" s="158"/>
      <c r="D12" s="158"/>
      <c r="E12" s="1"/>
      <c r="G12" s="29"/>
    </row>
    <row r="13" spans="2:7" x14ac:dyDescent="0.25">
      <c r="B13" s="2" t="s">
        <v>15</v>
      </c>
      <c r="C13" s="3"/>
      <c r="D13" s="20">
        <f>D32+D48+D57+D64+D35+D41</f>
        <v>147896414</v>
      </c>
      <c r="E13" s="20">
        <f>E32+E48+E57+E64+E35+E41</f>
        <v>149474614</v>
      </c>
      <c r="F13" s="22">
        <f t="shared" si="0"/>
        <v>1578200</v>
      </c>
      <c r="G13" s="29"/>
    </row>
    <row r="14" spans="2:7" x14ac:dyDescent="0.25">
      <c r="B14" s="8" t="s">
        <v>16</v>
      </c>
      <c r="C14" s="3"/>
      <c r="D14" s="21"/>
      <c r="E14" s="21"/>
      <c r="F14" s="22"/>
      <c r="G14" s="29"/>
    </row>
    <row r="15" spans="2:7" ht="45" customHeight="1" x14ac:dyDescent="0.25">
      <c r="B15" s="5" t="s">
        <v>17</v>
      </c>
      <c r="C15" s="51" t="s">
        <v>18</v>
      </c>
      <c r="D15" s="21">
        <v>1517700</v>
      </c>
      <c r="E15" s="21">
        <v>1517700</v>
      </c>
      <c r="F15" s="22">
        <f t="shared" si="0"/>
        <v>0</v>
      </c>
      <c r="G15" s="32"/>
    </row>
    <row r="16" spans="2:7" ht="38.450000000000003" customHeight="1" x14ac:dyDescent="0.25">
      <c r="B16" s="49" t="s">
        <v>19</v>
      </c>
      <c r="C16" s="47" t="s">
        <v>20</v>
      </c>
      <c r="D16" s="48">
        <v>20478724.010000002</v>
      </c>
      <c r="E16" s="48">
        <v>20426724.010000002</v>
      </c>
      <c r="F16" s="48">
        <f t="shared" si="0"/>
        <v>-52000</v>
      </c>
      <c r="G16" s="32" t="s">
        <v>249</v>
      </c>
    </row>
    <row r="17" spans="2:7" ht="16.5" customHeight="1" x14ac:dyDescent="0.25">
      <c r="B17" s="49" t="s">
        <v>22</v>
      </c>
      <c r="C17" s="47" t="s">
        <v>23</v>
      </c>
      <c r="D17" s="48">
        <v>814</v>
      </c>
      <c r="E17" s="48">
        <v>814</v>
      </c>
      <c r="F17" s="48">
        <f t="shared" si="0"/>
        <v>0</v>
      </c>
      <c r="G17" s="32"/>
    </row>
    <row r="18" spans="2:7" x14ac:dyDescent="0.25">
      <c r="B18" s="5" t="s">
        <v>26</v>
      </c>
      <c r="C18" s="51" t="s">
        <v>27</v>
      </c>
      <c r="D18" s="21">
        <v>50000</v>
      </c>
      <c r="E18" s="21">
        <v>50000</v>
      </c>
      <c r="F18" s="22">
        <f t="shared" si="0"/>
        <v>0</v>
      </c>
      <c r="G18" s="29"/>
    </row>
    <row r="19" spans="2:7" ht="16.149999999999999" customHeight="1" x14ac:dyDescent="0.25">
      <c r="B19" s="163" t="s">
        <v>28</v>
      </c>
      <c r="C19" s="166" t="s">
        <v>29</v>
      </c>
      <c r="D19" s="159">
        <v>236377.1</v>
      </c>
      <c r="E19" s="159">
        <v>340977.1</v>
      </c>
      <c r="F19" s="159">
        <f t="shared" si="0"/>
        <v>104599.99999999997</v>
      </c>
      <c r="G19" s="29" t="s">
        <v>250</v>
      </c>
    </row>
    <row r="20" spans="2:7" ht="22.9" customHeight="1" x14ac:dyDescent="0.25">
      <c r="B20" s="165"/>
      <c r="C20" s="168"/>
      <c r="D20" s="160"/>
      <c r="E20" s="160"/>
      <c r="F20" s="160"/>
      <c r="G20" s="32" t="s">
        <v>251</v>
      </c>
    </row>
    <row r="21" spans="2:7" ht="45" customHeight="1" x14ac:dyDescent="0.25">
      <c r="B21" s="5" t="s">
        <v>31</v>
      </c>
      <c r="C21" s="51" t="s">
        <v>32</v>
      </c>
      <c r="D21" s="21">
        <v>1979345</v>
      </c>
      <c r="E21" s="21">
        <v>2579345</v>
      </c>
      <c r="F21" s="22">
        <f t="shared" si="0"/>
        <v>600000</v>
      </c>
      <c r="G21" s="32" t="s">
        <v>252</v>
      </c>
    </row>
    <row r="22" spans="2:7" ht="22.9" customHeight="1" x14ac:dyDescent="0.25">
      <c r="B22" s="5" t="s">
        <v>219</v>
      </c>
      <c r="C22" s="51" t="s">
        <v>220</v>
      </c>
      <c r="D22" s="21">
        <v>33000</v>
      </c>
      <c r="E22" s="21">
        <v>33000</v>
      </c>
      <c r="F22" s="22">
        <f t="shared" si="0"/>
        <v>0</v>
      </c>
      <c r="G22" s="29"/>
    </row>
    <row r="23" spans="2:7" ht="16.5" customHeight="1" x14ac:dyDescent="0.25">
      <c r="B23" s="5" t="s">
        <v>34</v>
      </c>
      <c r="C23" s="51" t="s">
        <v>35</v>
      </c>
      <c r="D23" s="21">
        <v>5000</v>
      </c>
      <c r="E23" s="21">
        <v>5000</v>
      </c>
      <c r="F23" s="22">
        <f t="shared" si="0"/>
        <v>0</v>
      </c>
      <c r="G23" s="29"/>
    </row>
    <row r="24" spans="2:7" ht="16.5" customHeight="1" x14ac:dyDescent="0.25">
      <c r="B24" s="10" t="s">
        <v>36</v>
      </c>
      <c r="C24" s="47" t="s">
        <v>37</v>
      </c>
      <c r="D24" s="23">
        <v>5971100</v>
      </c>
      <c r="E24" s="23">
        <v>5594100</v>
      </c>
      <c r="F24" s="22">
        <f t="shared" si="0"/>
        <v>-377000</v>
      </c>
      <c r="G24" s="29" t="s">
        <v>253</v>
      </c>
    </row>
    <row r="25" spans="2:7" ht="19.149999999999999" customHeight="1" x14ac:dyDescent="0.25">
      <c r="B25" s="10" t="s">
        <v>38</v>
      </c>
      <c r="C25" s="47" t="s">
        <v>39</v>
      </c>
      <c r="D25" s="23">
        <v>66800</v>
      </c>
      <c r="E25" s="23">
        <v>66800</v>
      </c>
      <c r="F25" s="22">
        <f t="shared" si="0"/>
        <v>0</v>
      </c>
      <c r="G25" s="32"/>
    </row>
    <row r="26" spans="2:7" ht="19.149999999999999" customHeight="1" x14ac:dyDescent="0.25">
      <c r="B26" s="54" t="s">
        <v>40</v>
      </c>
      <c r="C26" s="47" t="s">
        <v>41</v>
      </c>
      <c r="D26" s="23">
        <v>280000</v>
      </c>
      <c r="E26" s="23">
        <v>280000</v>
      </c>
      <c r="F26" s="22">
        <f t="shared" si="0"/>
        <v>0</v>
      </c>
      <c r="G26" s="29"/>
    </row>
    <row r="27" spans="2:7" ht="17.25" customHeight="1" x14ac:dyDescent="0.25">
      <c r="B27" s="46" t="s">
        <v>223</v>
      </c>
      <c r="C27" s="47" t="s">
        <v>224</v>
      </c>
      <c r="D27" s="23">
        <v>16000</v>
      </c>
      <c r="E27" s="23">
        <v>0</v>
      </c>
      <c r="F27" s="22">
        <f t="shared" si="0"/>
        <v>-16000</v>
      </c>
      <c r="G27" s="29" t="s">
        <v>254</v>
      </c>
    </row>
    <row r="28" spans="2:7" ht="21.6" customHeight="1" x14ac:dyDescent="0.25">
      <c r="B28" s="46" t="s">
        <v>226</v>
      </c>
      <c r="C28" s="47" t="s">
        <v>227</v>
      </c>
      <c r="D28" s="23">
        <v>718800</v>
      </c>
      <c r="E28" s="23">
        <v>100</v>
      </c>
      <c r="F28" s="22">
        <f t="shared" si="0"/>
        <v>-718700</v>
      </c>
      <c r="G28" s="29" t="s">
        <v>255</v>
      </c>
    </row>
    <row r="29" spans="2:7" ht="18" customHeight="1" x14ac:dyDescent="0.25">
      <c r="B29" s="5" t="s">
        <v>42</v>
      </c>
      <c r="C29" s="51" t="s">
        <v>43</v>
      </c>
      <c r="D29" s="21">
        <v>36800</v>
      </c>
      <c r="E29" s="21">
        <v>36800</v>
      </c>
      <c r="F29" s="22">
        <f t="shared" si="0"/>
        <v>0</v>
      </c>
      <c r="G29" s="29"/>
    </row>
    <row r="30" spans="2:7" ht="22.9" customHeight="1" x14ac:dyDescent="0.25">
      <c r="B30" s="5" t="s">
        <v>44</v>
      </c>
      <c r="C30" s="51" t="s">
        <v>45</v>
      </c>
      <c r="D30" s="21">
        <v>272000</v>
      </c>
      <c r="E30" s="21">
        <v>219000</v>
      </c>
      <c r="F30" s="22">
        <f t="shared" si="0"/>
        <v>-53000</v>
      </c>
      <c r="G30" s="32" t="s">
        <v>256</v>
      </c>
    </row>
    <row r="31" spans="2:7" ht="16.5" customHeight="1" x14ac:dyDescent="0.25">
      <c r="B31" s="46" t="s">
        <v>46</v>
      </c>
      <c r="C31" s="47" t="s">
        <v>47</v>
      </c>
      <c r="D31" s="48">
        <v>15862600</v>
      </c>
      <c r="E31" s="48">
        <v>15862600</v>
      </c>
      <c r="F31" s="48">
        <f t="shared" si="0"/>
        <v>0</v>
      </c>
      <c r="G31" s="31"/>
    </row>
    <row r="32" spans="2:7" ht="16.149999999999999" customHeight="1" x14ac:dyDescent="0.25">
      <c r="B32" s="11" t="s">
        <v>164</v>
      </c>
      <c r="C32" s="12"/>
      <c r="D32" s="24">
        <f>SUM(D15:D31)</f>
        <v>47525060.109999999</v>
      </c>
      <c r="E32" s="24">
        <f>SUM(E15:E31)</f>
        <v>47012960.109999999</v>
      </c>
      <c r="F32" s="25">
        <f>SUM(F15:F31)</f>
        <v>-512100</v>
      </c>
      <c r="G32" s="29"/>
    </row>
    <row r="33" spans="2:7" ht="12.6" customHeight="1" x14ac:dyDescent="0.25">
      <c r="B33" s="5"/>
      <c r="C33" s="51"/>
      <c r="D33" s="26"/>
      <c r="E33" s="26"/>
      <c r="F33" s="27"/>
      <c r="G33" s="29"/>
    </row>
    <row r="34" spans="2:7" ht="39" customHeight="1" x14ac:dyDescent="0.25">
      <c r="B34" s="10" t="s">
        <v>49</v>
      </c>
      <c r="C34" s="47" t="s">
        <v>50</v>
      </c>
      <c r="D34" s="26">
        <v>921800</v>
      </c>
      <c r="E34" s="26">
        <v>921800</v>
      </c>
      <c r="F34" s="22">
        <f>E34-D34</f>
        <v>0</v>
      </c>
      <c r="G34" s="32"/>
    </row>
    <row r="35" spans="2:7" ht="15" customHeight="1" x14ac:dyDescent="0.25">
      <c r="B35" s="11" t="s">
        <v>165</v>
      </c>
      <c r="C35" s="12"/>
      <c r="D35" s="24">
        <f>D34</f>
        <v>921800</v>
      </c>
      <c r="E35" s="24">
        <f>E34</f>
        <v>921800</v>
      </c>
      <c r="F35" s="25">
        <f>F34</f>
        <v>0</v>
      </c>
      <c r="G35" s="29"/>
    </row>
    <row r="36" spans="2:7" ht="9.75" customHeight="1" x14ac:dyDescent="0.25">
      <c r="B36" s="5"/>
      <c r="C36" s="51"/>
      <c r="D36" s="21"/>
      <c r="E36" s="21"/>
      <c r="F36" s="22"/>
      <c r="G36" s="29"/>
    </row>
    <row r="37" spans="2:7" x14ac:dyDescent="0.25">
      <c r="B37" s="46" t="s">
        <v>28</v>
      </c>
      <c r="C37" s="47" t="s">
        <v>29</v>
      </c>
      <c r="D37" s="23">
        <v>0</v>
      </c>
      <c r="E37" s="23">
        <v>400</v>
      </c>
      <c r="F37" s="22">
        <f>E37-D37</f>
        <v>400</v>
      </c>
      <c r="G37" s="29" t="s">
        <v>257</v>
      </c>
    </row>
    <row r="38" spans="2:7" x14ac:dyDescent="0.25">
      <c r="B38" s="10" t="s">
        <v>36</v>
      </c>
      <c r="C38" s="47" t="s">
        <v>37</v>
      </c>
      <c r="D38" s="23">
        <v>0</v>
      </c>
      <c r="E38" s="23">
        <v>377000</v>
      </c>
      <c r="F38" s="22">
        <f>E38-D38</f>
        <v>377000</v>
      </c>
      <c r="G38" s="29" t="s">
        <v>258</v>
      </c>
    </row>
    <row r="39" spans="2:7" x14ac:dyDescent="0.25">
      <c r="B39" s="46" t="s">
        <v>223</v>
      </c>
      <c r="C39" s="47" t="s">
        <v>224</v>
      </c>
      <c r="D39" s="23">
        <v>0</v>
      </c>
      <c r="E39" s="23">
        <v>16000</v>
      </c>
      <c r="F39" s="22">
        <f>E39-D39</f>
        <v>16000</v>
      </c>
      <c r="G39" s="29" t="s">
        <v>259</v>
      </c>
    </row>
    <row r="40" spans="2:7" x14ac:dyDescent="0.25">
      <c r="B40" s="46" t="s">
        <v>226</v>
      </c>
      <c r="C40" s="47" t="s">
        <v>227</v>
      </c>
      <c r="D40" s="23">
        <v>0</v>
      </c>
      <c r="E40" s="23">
        <v>718700</v>
      </c>
      <c r="F40" s="22">
        <f>E40-D40</f>
        <v>718700</v>
      </c>
      <c r="G40" s="29" t="s">
        <v>260</v>
      </c>
    </row>
    <row r="41" spans="2:7" x14ac:dyDescent="0.25">
      <c r="B41" s="11" t="s">
        <v>261</v>
      </c>
      <c r="C41" s="12"/>
      <c r="D41" s="24">
        <f>SUM(D37:D40)</f>
        <v>0</v>
      </c>
      <c r="E41" s="24">
        <f>SUM(E37:E40)</f>
        <v>1112100</v>
      </c>
      <c r="F41" s="24">
        <f>SUM(F37:F40)</f>
        <v>1112100</v>
      </c>
      <c r="G41" s="29"/>
    </row>
    <row r="42" spans="2:7" x14ac:dyDescent="0.25">
      <c r="B42" s="5"/>
      <c r="C42" s="51"/>
      <c r="D42" s="21"/>
      <c r="E42" s="21"/>
      <c r="F42" s="22"/>
      <c r="G42" s="29"/>
    </row>
    <row r="43" spans="2:7" ht="27.75" customHeight="1" x14ac:dyDescent="0.25">
      <c r="B43" s="5" t="s">
        <v>40</v>
      </c>
      <c r="C43" s="51" t="s">
        <v>41</v>
      </c>
      <c r="D43" s="21">
        <v>10000</v>
      </c>
      <c r="E43" s="21">
        <v>10000</v>
      </c>
      <c r="F43" s="22">
        <f>E43-D43</f>
        <v>0</v>
      </c>
      <c r="G43" s="29"/>
    </row>
    <row r="44" spans="2:7" ht="15.6" customHeight="1" x14ac:dyDescent="0.25">
      <c r="B44" s="46" t="s">
        <v>52</v>
      </c>
      <c r="C44" s="47" t="s">
        <v>53</v>
      </c>
      <c r="D44" s="48">
        <v>3248571.6</v>
      </c>
      <c r="E44" s="48">
        <v>3248571.6</v>
      </c>
      <c r="F44" s="53">
        <f>E44-D44</f>
        <v>0</v>
      </c>
      <c r="G44" s="31"/>
    </row>
    <row r="45" spans="2:7" ht="14.45" customHeight="1" x14ac:dyDescent="0.25">
      <c r="B45" s="5" t="s">
        <v>54</v>
      </c>
      <c r="C45" s="47" t="s">
        <v>55</v>
      </c>
      <c r="D45" s="23">
        <v>33038.19</v>
      </c>
      <c r="E45" s="23">
        <v>33038.19</v>
      </c>
      <c r="F45" s="22">
        <f>E45-D45</f>
        <v>0</v>
      </c>
      <c r="G45" s="29"/>
    </row>
    <row r="46" spans="2:7" ht="146.25" x14ac:dyDescent="0.25">
      <c r="B46" s="46" t="s">
        <v>56</v>
      </c>
      <c r="C46" s="47" t="s">
        <v>57</v>
      </c>
      <c r="D46" s="48">
        <v>21892488.649999999</v>
      </c>
      <c r="E46" s="48">
        <v>21902688.649999999</v>
      </c>
      <c r="F46" s="48">
        <f>E46-D46</f>
        <v>10200</v>
      </c>
      <c r="G46" s="31" t="s">
        <v>262</v>
      </c>
    </row>
    <row r="47" spans="2:7" ht="13.15" customHeight="1" x14ac:dyDescent="0.25">
      <c r="B47" s="5" t="s">
        <v>59</v>
      </c>
      <c r="C47" s="51" t="s">
        <v>60</v>
      </c>
      <c r="D47" s="21">
        <v>2145000</v>
      </c>
      <c r="E47" s="21">
        <v>2145000</v>
      </c>
      <c r="F47" s="22">
        <f>E47-D47</f>
        <v>0</v>
      </c>
      <c r="G47" s="32"/>
    </row>
    <row r="48" spans="2:7" ht="16.5" customHeight="1" x14ac:dyDescent="0.25">
      <c r="B48" s="11" t="s">
        <v>169</v>
      </c>
      <c r="C48" s="12"/>
      <c r="D48" s="24">
        <f>SUM(D43:D47)</f>
        <v>27329098.439999998</v>
      </c>
      <c r="E48" s="24">
        <f>SUM(E43:E47)</f>
        <v>27339298.439999998</v>
      </c>
      <c r="F48" s="25">
        <f>SUM(F43:F47)</f>
        <v>10200</v>
      </c>
      <c r="G48" s="29"/>
    </row>
    <row r="49" spans="2:7" ht="9.75" customHeight="1" x14ac:dyDescent="0.25">
      <c r="B49" s="2"/>
      <c r="C49" s="3"/>
      <c r="D49" s="21"/>
      <c r="E49" s="21"/>
      <c r="F49" s="22"/>
      <c r="G49" s="29"/>
    </row>
    <row r="50" spans="2:7" ht="14.25" customHeight="1" x14ac:dyDescent="0.25">
      <c r="B50" s="46" t="s">
        <v>63</v>
      </c>
      <c r="C50" s="47" t="s">
        <v>64</v>
      </c>
      <c r="D50" s="48">
        <v>13538425.15</v>
      </c>
      <c r="E50" s="48">
        <v>13538425.15</v>
      </c>
      <c r="F50" s="48">
        <f>E50-D50</f>
        <v>0</v>
      </c>
      <c r="G50" s="31"/>
    </row>
    <row r="51" spans="2:7" ht="57.75" customHeight="1" x14ac:dyDescent="0.25">
      <c r="B51" s="163" t="s">
        <v>52</v>
      </c>
      <c r="C51" s="166" t="s">
        <v>53</v>
      </c>
      <c r="D51" s="159">
        <v>33978966.049999997</v>
      </c>
      <c r="E51" s="159">
        <v>34946966.049999997</v>
      </c>
      <c r="F51" s="159">
        <f>E51-D51</f>
        <v>968000</v>
      </c>
      <c r="G51" s="31" t="s">
        <v>263</v>
      </c>
    </row>
    <row r="52" spans="2:7" ht="19.149999999999999" customHeight="1" x14ac:dyDescent="0.25">
      <c r="B52" s="164"/>
      <c r="C52" s="167"/>
      <c r="D52" s="169"/>
      <c r="E52" s="169"/>
      <c r="F52" s="169"/>
      <c r="G52" s="31" t="s">
        <v>264</v>
      </c>
    </row>
    <row r="53" spans="2:7" ht="18" customHeight="1" x14ac:dyDescent="0.25">
      <c r="B53" s="46" t="s">
        <v>54</v>
      </c>
      <c r="C53" s="47" t="s">
        <v>55</v>
      </c>
      <c r="D53" s="48">
        <v>399061.81</v>
      </c>
      <c r="E53" s="48">
        <v>399061.81</v>
      </c>
      <c r="F53" s="48">
        <f>E53-D53</f>
        <v>0</v>
      </c>
      <c r="G53" s="29"/>
    </row>
    <row r="54" spans="2:7" ht="16.149999999999999" customHeight="1" x14ac:dyDescent="0.25">
      <c r="B54" s="46" t="s">
        <v>42</v>
      </c>
      <c r="C54" s="47" t="s">
        <v>43</v>
      </c>
      <c r="D54" s="48">
        <v>5385002.4400000004</v>
      </c>
      <c r="E54" s="48">
        <v>5385002.4400000004</v>
      </c>
      <c r="F54" s="48">
        <f>E54-D54</f>
        <v>0</v>
      </c>
      <c r="G54" s="32"/>
    </row>
    <row r="55" spans="2:7" ht="14.45" customHeight="1" x14ac:dyDescent="0.25">
      <c r="B55" s="46" t="s">
        <v>67</v>
      </c>
      <c r="C55" s="47" t="s">
        <v>68</v>
      </c>
      <c r="D55" s="48">
        <v>6136700</v>
      </c>
      <c r="E55" s="48">
        <v>6136700</v>
      </c>
      <c r="F55" s="48">
        <f>E55-D55</f>
        <v>0</v>
      </c>
      <c r="G55" s="31"/>
    </row>
    <row r="56" spans="2:7" ht="13.5" customHeight="1" x14ac:dyDescent="0.25">
      <c r="B56" s="5" t="s">
        <v>59</v>
      </c>
      <c r="C56" s="51" t="s">
        <v>60</v>
      </c>
      <c r="D56" s="23">
        <v>30000</v>
      </c>
      <c r="E56" s="23">
        <v>30000</v>
      </c>
      <c r="F56" s="48">
        <f>E56-D56</f>
        <v>0</v>
      </c>
      <c r="G56" s="29"/>
    </row>
    <row r="57" spans="2:7" ht="19.5" customHeight="1" x14ac:dyDescent="0.25">
      <c r="B57" s="11" t="s">
        <v>175</v>
      </c>
      <c r="C57" s="12"/>
      <c r="D57" s="24">
        <f>SUM(D50:D56)</f>
        <v>59468155.449999996</v>
      </c>
      <c r="E57" s="24">
        <f>SUM(E50:E56)</f>
        <v>60436155.449999996</v>
      </c>
      <c r="F57" s="25">
        <f>SUM(F50:F56)</f>
        <v>968000</v>
      </c>
      <c r="G57" s="29"/>
    </row>
    <row r="58" spans="2:7" ht="11.45" customHeight="1" x14ac:dyDescent="0.25">
      <c r="B58" s="5"/>
      <c r="C58" s="51"/>
      <c r="D58" s="21"/>
      <c r="E58" s="21"/>
      <c r="F58" s="22"/>
      <c r="G58" s="29"/>
    </row>
    <row r="59" spans="2:7" ht="42.75" customHeight="1" x14ac:dyDescent="0.25">
      <c r="B59" s="9" t="s">
        <v>19</v>
      </c>
      <c r="C59" s="47" t="s">
        <v>20</v>
      </c>
      <c r="D59" s="21">
        <v>95000</v>
      </c>
      <c r="E59" s="21">
        <v>95000</v>
      </c>
      <c r="F59" s="22">
        <f>E59-D59</f>
        <v>0</v>
      </c>
      <c r="G59" s="29"/>
    </row>
    <row r="60" spans="2:7" ht="16.149999999999999" customHeight="1" x14ac:dyDescent="0.25">
      <c r="B60" s="5" t="s">
        <v>28</v>
      </c>
      <c r="C60" s="51" t="s">
        <v>29</v>
      </c>
      <c r="D60" s="21">
        <v>921800</v>
      </c>
      <c r="E60" s="21">
        <v>921800</v>
      </c>
      <c r="F60" s="22">
        <f>E60-D60</f>
        <v>0</v>
      </c>
      <c r="G60" s="29"/>
    </row>
    <row r="61" spans="2:7" ht="17.25" customHeight="1" x14ac:dyDescent="0.25">
      <c r="B61" s="5" t="s">
        <v>72</v>
      </c>
      <c r="C61" s="51" t="s">
        <v>73</v>
      </c>
      <c r="D61" s="21">
        <v>306700</v>
      </c>
      <c r="E61" s="21">
        <v>306700</v>
      </c>
      <c r="F61" s="22">
        <f>E61-D61</f>
        <v>0</v>
      </c>
      <c r="G61" s="31"/>
    </row>
    <row r="62" spans="2:7" ht="26.25" customHeight="1" x14ac:dyDescent="0.25">
      <c r="B62" s="5" t="s">
        <v>74</v>
      </c>
      <c r="C62" s="51" t="s">
        <v>75</v>
      </c>
      <c r="D62" s="21">
        <v>150000</v>
      </c>
      <c r="E62" s="21">
        <v>150000</v>
      </c>
      <c r="F62" s="22">
        <f>E62-D62</f>
        <v>0</v>
      </c>
      <c r="G62" s="29"/>
    </row>
    <row r="63" spans="2:7" ht="16.899999999999999" customHeight="1" x14ac:dyDescent="0.25">
      <c r="B63" s="5" t="s">
        <v>76</v>
      </c>
      <c r="C63" s="51" t="s">
        <v>77</v>
      </c>
      <c r="D63" s="21">
        <v>11178800</v>
      </c>
      <c r="E63" s="21">
        <v>11178800</v>
      </c>
      <c r="F63" s="22">
        <f>E63-D63</f>
        <v>0</v>
      </c>
      <c r="G63" s="29"/>
    </row>
    <row r="64" spans="2:7" ht="18" customHeight="1" x14ac:dyDescent="0.25">
      <c r="B64" s="11" t="s">
        <v>176</v>
      </c>
      <c r="C64" s="12"/>
      <c r="D64" s="24">
        <f>SUM(D59:D63)</f>
        <v>12652300</v>
      </c>
      <c r="E64" s="24">
        <f>SUM(E59:E63)</f>
        <v>12652300</v>
      </c>
      <c r="F64" s="25">
        <f>SUM(F59:F63)</f>
        <v>0</v>
      </c>
      <c r="G64" s="29"/>
    </row>
    <row r="65" spans="2:7" s="39" customFormat="1" ht="9" customHeight="1" x14ac:dyDescent="0.25">
      <c r="B65" s="34"/>
      <c r="C65" s="35"/>
      <c r="D65" s="36"/>
      <c r="E65" s="37"/>
      <c r="F65" s="37"/>
      <c r="G65" s="38"/>
    </row>
    <row r="66" spans="2:7" s="39" customFormat="1" x14ac:dyDescent="0.25">
      <c r="B66" s="173" t="s">
        <v>79</v>
      </c>
      <c r="C66" s="173"/>
      <c r="D66" s="173"/>
      <c r="E66" s="37"/>
      <c r="F66" s="37"/>
      <c r="G66" s="38"/>
    </row>
    <row r="67" spans="2:7" ht="25.5" x14ac:dyDescent="0.25">
      <c r="B67" s="2"/>
      <c r="C67" s="3"/>
      <c r="D67" s="4" t="s">
        <v>244</v>
      </c>
      <c r="E67" s="4" t="s">
        <v>245</v>
      </c>
      <c r="F67" s="18" t="s">
        <v>3</v>
      </c>
      <c r="G67" s="29"/>
    </row>
    <row r="68" spans="2:7" ht="16.899999999999999" customHeight="1" x14ac:dyDescent="0.25">
      <c r="B68" s="5" t="s">
        <v>80</v>
      </c>
      <c r="C68" s="51"/>
      <c r="D68" s="21">
        <f>D4-D13</f>
        <v>-4868065.6599999964</v>
      </c>
      <c r="E68" s="21">
        <f>E4-E13</f>
        <v>-4868065.6599999964</v>
      </c>
      <c r="F68" s="22">
        <f>F4-F13</f>
        <v>0</v>
      </c>
      <c r="G68" s="29"/>
    </row>
    <row r="69" spans="2:7" x14ac:dyDescent="0.25">
      <c r="B69" s="40"/>
      <c r="C69" s="41"/>
      <c r="D69" s="42"/>
      <c r="E69" s="42"/>
      <c r="F69" s="42"/>
      <c r="G69" s="38"/>
    </row>
    <row r="70" spans="2:7" x14ac:dyDescent="0.25">
      <c r="B70" s="13" t="s">
        <v>81</v>
      </c>
      <c r="C70" s="16"/>
      <c r="D70" s="17"/>
      <c r="E70" t="s">
        <v>265</v>
      </c>
    </row>
    <row r="71" spans="2:7" x14ac:dyDescent="0.25">
      <c r="E71" s="43">
        <v>4000000</v>
      </c>
      <c r="F71" t="s">
        <v>199</v>
      </c>
    </row>
    <row r="72" spans="2:7" x14ac:dyDescent="0.25">
      <c r="E72" s="43">
        <v>8065.66</v>
      </c>
      <c r="F72" t="s">
        <v>200</v>
      </c>
    </row>
    <row r="73" spans="2:7" x14ac:dyDescent="0.25">
      <c r="E73" s="43">
        <v>860000</v>
      </c>
      <c r="F73" t="s">
        <v>201</v>
      </c>
    </row>
    <row r="74" spans="2:7" s="1" customFormat="1" x14ac:dyDescent="0.25">
      <c r="B74"/>
      <c r="C74"/>
      <c r="D74"/>
      <c r="E74" s="43">
        <f>SUM(E71:E73)</f>
        <v>4868065.66</v>
      </c>
      <c r="G74" s="28"/>
    </row>
  </sheetData>
  <mergeCells count="13">
    <mergeCell ref="F51:F52"/>
    <mergeCell ref="B12:D12"/>
    <mergeCell ref="B2:D2"/>
    <mergeCell ref="B66:D66"/>
    <mergeCell ref="B19:B20"/>
    <mergeCell ref="C19:C20"/>
    <mergeCell ref="D19:D20"/>
    <mergeCell ref="E19:E20"/>
    <mergeCell ref="F19:F20"/>
    <mergeCell ref="B51:B52"/>
    <mergeCell ref="C51:C52"/>
    <mergeCell ref="D51:D52"/>
    <mergeCell ref="E51:E52"/>
  </mergeCells>
  <pageMargins left="0.51181102362204722" right="0.70866141732283472" top="0.35433070866141736" bottom="0.35433070866141736" header="0" footer="0"/>
  <pageSetup paperSize="9" scale="95" fitToHeight="0" orientation="landscape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74"/>
  <sheetViews>
    <sheetView topLeftCell="A10" workbookViewId="0">
      <selection activeCell="G11" sqref="G11"/>
    </sheetView>
  </sheetViews>
  <sheetFormatPr defaultRowHeight="15" x14ac:dyDescent="0.25"/>
  <cols>
    <col min="1" max="1" width="2.5703125" customWidth="1"/>
    <col min="2" max="2" width="39.85546875" customWidth="1"/>
    <col min="4" max="4" width="17.28515625" customWidth="1"/>
    <col min="5" max="5" width="16.7109375" customWidth="1"/>
    <col min="6" max="6" width="15" style="1" customWidth="1"/>
    <col min="7" max="7" width="34.85546875" style="28" customWidth="1"/>
  </cols>
  <sheetData>
    <row r="1" spans="2:7" ht="13.5" customHeight="1" x14ac:dyDescent="0.25"/>
    <row r="2" spans="2:7" x14ac:dyDescent="0.25">
      <c r="B2" s="158" t="s">
        <v>0</v>
      </c>
      <c r="C2" s="158"/>
      <c r="D2" s="158"/>
      <c r="E2" s="1"/>
    </row>
    <row r="3" spans="2:7" ht="25.5" x14ac:dyDescent="0.25">
      <c r="B3" s="2" t="s">
        <v>243</v>
      </c>
      <c r="C3" s="3"/>
      <c r="D3" s="4" t="s">
        <v>266</v>
      </c>
      <c r="E3" s="4" t="s">
        <v>267</v>
      </c>
      <c r="F3" s="18" t="s">
        <v>3</v>
      </c>
      <c r="G3" s="29" t="s">
        <v>4</v>
      </c>
    </row>
    <row r="4" spans="2:7" x14ac:dyDescent="0.25">
      <c r="B4" s="5" t="s">
        <v>5</v>
      </c>
      <c r="C4" s="51"/>
      <c r="D4" s="20">
        <f>SUM(D5:D11)</f>
        <v>144606548.34</v>
      </c>
      <c r="E4" s="20">
        <f>SUM(E5:E11)</f>
        <v>147225704.34</v>
      </c>
      <c r="F4" s="22">
        <f>E4-D4</f>
        <v>2619156</v>
      </c>
      <c r="G4" s="29"/>
    </row>
    <row r="5" spans="2:7" ht="17.25" customHeight="1" x14ac:dyDescent="0.25">
      <c r="B5" s="5" t="s">
        <v>6</v>
      </c>
      <c r="C5" s="51"/>
      <c r="D5" s="21">
        <v>40361000</v>
      </c>
      <c r="E5" s="21">
        <v>40361000</v>
      </c>
      <c r="F5" s="22">
        <f t="shared" ref="F5:F31" si="0">E5-D5</f>
        <v>0</v>
      </c>
      <c r="G5" s="29"/>
    </row>
    <row r="6" spans="2:7" ht="16.149999999999999" customHeight="1" x14ac:dyDescent="0.25">
      <c r="B6" s="44" t="s">
        <v>7</v>
      </c>
      <c r="C6" s="51"/>
      <c r="D6" s="21">
        <v>26296100</v>
      </c>
      <c r="E6" s="21">
        <v>26296100</v>
      </c>
      <c r="F6" s="22">
        <f t="shared" si="0"/>
        <v>0</v>
      </c>
      <c r="G6" s="29"/>
    </row>
    <row r="7" spans="2:7" ht="15" customHeight="1" x14ac:dyDescent="0.25">
      <c r="B7" s="49" t="s">
        <v>8</v>
      </c>
      <c r="C7" s="47"/>
      <c r="D7" s="53">
        <v>10182200</v>
      </c>
      <c r="E7" s="53">
        <v>10182200</v>
      </c>
      <c r="F7" s="53">
        <f t="shared" si="0"/>
        <v>0</v>
      </c>
      <c r="G7" s="33"/>
    </row>
    <row r="8" spans="2:7" ht="16.5" customHeight="1" x14ac:dyDescent="0.25">
      <c r="B8" s="50" t="s">
        <v>9</v>
      </c>
      <c r="C8" s="51"/>
      <c r="D8" s="52">
        <v>65472114</v>
      </c>
      <c r="E8" s="52">
        <v>65472114</v>
      </c>
      <c r="F8" s="52">
        <f t="shared" si="0"/>
        <v>0</v>
      </c>
      <c r="G8" s="31"/>
    </row>
    <row r="9" spans="2:7" ht="18" customHeight="1" x14ac:dyDescent="0.25">
      <c r="B9" s="46" t="s">
        <v>183</v>
      </c>
      <c r="C9" s="47"/>
      <c r="D9" s="53">
        <v>264900</v>
      </c>
      <c r="E9" s="53">
        <v>264900</v>
      </c>
      <c r="F9" s="53">
        <f t="shared" si="0"/>
        <v>0</v>
      </c>
      <c r="G9" s="31"/>
    </row>
    <row r="10" spans="2:7" ht="21.6" customHeight="1" x14ac:dyDescent="0.25">
      <c r="B10" s="19" t="s">
        <v>10</v>
      </c>
      <c r="C10" s="51"/>
      <c r="D10" s="21">
        <v>-8065.66</v>
      </c>
      <c r="E10" s="21">
        <v>-8065.66</v>
      </c>
      <c r="F10" s="22">
        <f t="shared" si="0"/>
        <v>0</v>
      </c>
      <c r="G10" s="29"/>
    </row>
    <row r="11" spans="2:7" ht="19.5" customHeight="1" x14ac:dyDescent="0.25">
      <c r="B11" s="5" t="s">
        <v>12</v>
      </c>
      <c r="C11" s="51"/>
      <c r="D11" s="21">
        <v>2038300</v>
      </c>
      <c r="E11" s="21">
        <v>4657456</v>
      </c>
      <c r="F11" s="22">
        <f t="shared" si="0"/>
        <v>2619156</v>
      </c>
      <c r="G11" s="29" t="s">
        <v>268</v>
      </c>
    </row>
    <row r="12" spans="2:7" x14ac:dyDescent="0.25">
      <c r="B12" s="158" t="s">
        <v>14</v>
      </c>
      <c r="C12" s="158"/>
      <c r="D12" s="158"/>
      <c r="E12" s="1"/>
      <c r="G12" s="29"/>
    </row>
    <row r="13" spans="2:7" x14ac:dyDescent="0.25">
      <c r="B13" s="2" t="s">
        <v>15</v>
      </c>
      <c r="C13" s="3"/>
      <c r="D13" s="20">
        <f>D32+D48+D56+D64+D35+D41</f>
        <v>149474614</v>
      </c>
      <c r="E13" s="20">
        <f>E32+E48+E56+E64+E35+E41</f>
        <v>152093770</v>
      </c>
      <c r="F13" s="22">
        <f t="shared" si="0"/>
        <v>2619156</v>
      </c>
      <c r="G13" s="29"/>
    </row>
    <row r="14" spans="2:7" x14ac:dyDescent="0.25">
      <c r="B14" s="8" t="s">
        <v>16</v>
      </c>
      <c r="C14" s="3"/>
      <c r="D14" s="21"/>
      <c r="E14" s="21"/>
      <c r="F14" s="22"/>
      <c r="G14" s="29"/>
    </row>
    <row r="15" spans="2:7" ht="45" customHeight="1" x14ac:dyDescent="0.25">
      <c r="B15" s="5" t="s">
        <v>17</v>
      </c>
      <c r="C15" s="51" t="s">
        <v>18</v>
      </c>
      <c r="D15" s="21">
        <v>1517700</v>
      </c>
      <c r="E15" s="21">
        <v>1517700</v>
      </c>
      <c r="F15" s="22">
        <f t="shared" si="0"/>
        <v>0</v>
      </c>
      <c r="G15" s="32"/>
    </row>
    <row r="16" spans="2:7" ht="38.450000000000003" customHeight="1" x14ac:dyDescent="0.25">
      <c r="B16" s="49" t="s">
        <v>19</v>
      </c>
      <c r="C16" s="47" t="s">
        <v>20</v>
      </c>
      <c r="D16" s="48">
        <v>20426724.010000002</v>
      </c>
      <c r="E16" s="48">
        <v>20426724.010000002</v>
      </c>
      <c r="F16" s="48">
        <f t="shared" si="0"/>
        <v>0</v>
      </c>
      <c r="G16" s="32"/>
    </row>
    <row r="17" spans="2:7" ht="16.5" customHeight="1" x14ac:dyDescent="0.25">
      <c r="B17" s="49" t="s">
        <v>22</v>
      </c>
      <c r="C17" s="47" t="s">
        <v>23</v>
      </c>
      <c r="D17" s="48">
        <v>814</v>
      </c>
      <c r="E17" s="48">
        <v>814</v>
      </c>
      <c r="F17" s="48">
        <f t="shared" si="0"/>
        <v>0</v>
      </c>
      <c r="G17" s="32"/>
    </row>
    <row r="18" spans="2:7" x14ac:dyDescent="0.25">
      <c r="B18" s="5" t="s">
        <v>26</v>
      </c>
      <c r="C18" s="51" t="s">
        <v>27</v>
      </c>
      <c r="D18" s="21">
        <v>50000</v>
      </c>
      <c r="E18" s="21">
        <v>50000</v>
      </c>
      <c r="F18" s="22">
        <f t="shared" si="0"/>
        <v>0</v>
      </c>
      <c r="G18" s="29"/>
    </row>
    <row r="19" spans="2:7" ht="16.149999999999999" customHeight="1" x14ac:dyDescent="0.25">
      <c r="B19" s="163" t="s">
        <v>28</v>
      </c>
      <c r="C19" s="166" t="s">
        <v>29</v>
      </c>
      <c r="D19" s="159">
        <v>340977.1</v>
      </c>
      <c r="E19" s="159">
        <v>340977.1</v>
      </c>
      <c r="F19" s="159">
        <f t="shared" si="0"/>
        <v>0</v>
      </c>
      <c r="G19" s="29"/>
    </row>
    <row r="20" spans="2:7" ht="22.9" customHeight="1" x14ac:dyDescent="0.25">
      <c r="B20" s="165"/>
      <c r="C20" s="168"/>
      <c r="D20" s="160"/>
      <c r="E20" s="160"/>
      <c r="F20" s="160"/>
      <c r="G20" s="32"/>
    </row>
    <row r="21" spans="2:7" ht="45" customHeight="1" x14ac:dyDescent="0.25">
      <c r="B21" s="5" t="s">
        <v>31</v>
      </c>
      <c r="C21" s="51" t="s">
        <v>32</v>
      </c>
      <c r="D21" s="21">
        <v>2579345</v>
      </c>
      <c r="E21" s="21">
        <v>2579345</v>
      </c>
      <c r="F21" s="22">
        <f t="shared" si="0"/>
        <v>0</v>
      </c>
      <c r="G21" s="32"/>
    </row>
    <row r="22" spans="2:7" ht="22.9" customHeight="1" x14ac:dyDescent="0.25">
      <c r="B22" s="5" t="s">
        <v>219</v>
      </c>
      <c r="C22" s="51" t="s">
        <v>220</v>
      </c>
      <c r="D22" s="21">
        <v>33000</v>
      </c>
      <c r="E22" s="21">
        <v>33000</v>
      </c>
      <c r="F22" s="22">
        <f t="shared" si="0"/>
        <v>0</v>
      </c>
      <c r="G22" s="29"/>
    </row>
    <row r="23" spans="2:7" ht="16.5" customHeight="1" x14ac:dyDescent="0.25">
      <c r="B23" s="5" t="s">
        <v>34</v>
      </c>
      <c r="C23" s="51" t="s">
        <v>35</v>
      </c>
      <c r="D23" s="21">
        <v>5000</v>
      </c>
      <c r="E23" s="21">
        <v>5000</v>
      </c>
      <c r="F23" s="22">
        <f t="shared" si="0"/>
        <v>0</v>
      </c>
      <c r="G23" s="29"/>
    </row>
    <row r="24" spans="2:7" ht="26.25" customHeight="1" x14ac:dyDescent="0.25">
      <c r="B24" s="10" t="s">
        <v>36</v>
      </c>
      <c r="C24" s="47" t="s">
        <v>37</v>
      </c>
      <c r="D24" s="23">
        <v>5594100</v>
      </c>
      <c r="E24" s="23">
        <v>3094100</v>
      </c>
      <c r="F24" s="22">
        <f t="shared" si="0"/>
        <v>-2500000</v>
      </c>
      <c r="G24" s="31" t="s">
        <v>269</v>
      </c>
    </row>
    <row r="25" spans="2:7" ht="19.149999999999999" customHeight="1" x14ac:dyDescent="0.25">
      <c r="B25" s="10" t="s">
        <v>38</v>
      </c>
      <c r="C25" s="47" t="s">
        <v>39</v>
      </c>
      <c r="D25" s="23">
        <v>66800</v>
      </c>
      <c r="E25" s="23">
        <v>66800</v>
      </c>
      <c r="F25" s="22">
        <f t="shared" si="0"/>
        <v>0</v>
      </c>
      <c r="G25" s="32"/>
    </row>
    <row r="26" spans="2:7" ht="19.149999999999999" customHeight="1" x14ac:dyDescent="0.25">
      <c r="B26" s="54" t="s">
        <v>40</v>
      </c>
      <c r="C26" s="47" t="s">
        <v>41</v>
      </c>
      <c r="D26" s="23">
        <v>280000</v>
      </c>
      <c r="E26" s="23">
        <v>280000</v>
      </c>
      <c r="F26" s="22">
        <f t="shared" si="0"/>
        <v>0</v>
      </c>
      <c r="G26" s="29"/>
    </row>
    <row r="27" spans="2:7" ht="17.25" customHeight="1" x14ac:dyDescent="0.25">
      <c r="B27" s="46" t="s">
        <v>223</v>
      </c>
      <c r="C27" s="47" t="s">
        <v>224</v>
      </c>
      <c r="D27" s="23">
        <v>0</v>
      </c>
      <c r="E27" s="23">
        <v>0</v>
      </c>
      <c r="F27" s="22">
        <f t="shared" si="0"/>
        <v>0</v>
      </c>
      <c r="G27" s="29"/>
    </row>
    <row r="28" spans="2:7" ht="21.6" customHeight="1" x14ac:dyDescent="0.25">
      <c r="B28" s="46" t="s">
        <v>226</v>
      </c>
      <c r="C28" s="47" t="s">
        <v>227</v>
      </c>
      <c r="D28" s="23">
        <v>100</v>
      </c>
      <c r="E28" s="23">
        <v>100</v>
      </c>
      <c r="F28" s="22">
        <f t="shared" si="0"/>
        <v>0</v>
      </c>
      <c r="G28" s="29"/>
    </row>
    <row r="29" spans="2:7" ht="18" customHeight="1" x14ac:dyDescent="0.25">
      <c r="B29" s="5" t="s">
        <v>42</v>
      </c>
      <c r="C29" s="51" t="s">
        <v>43</v>
      </c>
      <c r="D29" s="21">
        <v>36800</v>
      </c>
      <c r="E29" s="21">
        <v>36800</v>
      </c>
      <c r="F29" s="22">
        <f t="shared" si="0"/>
        <v>0</v>
      </c>
      <c r="G29" s="29"/>
    </row>
    <row r="30" spans="2:7" ht="22.9" customHeight="1" x14ac:dyDescent="0.25">
      <c r="B30" s="5" t="s">
        <v>44</v>
      </c>
      <c r="C30" s="51" t="s">
        <v>45</v>
      </c>
      <c r="D30" s="21">
        <v>219000</v>
      </c>
      <c r="E30" s="21">
        <v>219000</v>
      </c>
      <c r="F30" s="22">
        <f t="shared" si="0"/>
        <v>0</v>
      </c>
      <c r="G30" s="32"/>
    </row>
    <row r="31" spans="2:7" ht="16.5" customHeight="1" x14ac:dyDescent="0.25">
      <c r="B31" s="46" t="s">
        <v>46</v>
      </c>
      <c r="C31" s="47" t="s">
        <v>47</v>
      </c>
      <c r="D31" s="48">
        <v>15862600</v>
      </c>
      <c r="E31" s="48">
        <v>15862600</v>
      </c>
      <c r="F31" s="48">
        <f t="shared" si="0"/>
        <v>0</v>
      </c>
      <c r="G31" s="31"/>
    </row>
    <row r="32" spans="2:7" ht="16.149999999999999" customHeight="1" x14ac:dyDescent="0.25">
      <c r="B32" s="11" t="s">
        <v>164</v>
      </c>
      <c r="C32" s="12"/>
      <c r="D32" s="24">
        <f>SUM(D15:D31)</f>
        <v>47012960.109999999</v>
      </c>
      <c r="E32" s="24">
        <f>SUM(E15:E31)</f>
        <v>44512960.109999999</v>
      </c>
      <c r="F32" s="25">
        <f>SUM(F15:F31)</f>
        <v>-2500000</v>
      </c>
      <c r="G32" s="29"/>
    </row>
    <row r="33" spans="2:7" ht="12.6" customHeight="1" x14ac:dyDescent="0.25">
      <c r="B33" s="5"/>
      <c r="C33" s="51"/>
      <c r="D33" s="26"/>
      <c r="E33" s="26"/>
      <c r="F33" s="27"/>
      <c r="G33" s="29"/>
    </row>
    <row r="34" spans="2:7" ht="39" customHeight="1" x14ac:dyDescent="0.25">
      <c r="B34" s="10" t="s">
        <v>49</v>
      </c>
      <c r="C34" s="47" t="s">
        <v>50</v>
      </c>
      <c r="D34" s="26">
        <v>921800</v>
      </c>
      <c r="E34" s="26">
        <v>921800</v>
      </c>
      <c r="F34" s="22">
        <f>E34-D34</f>
        <v>0</v>
      </c>
      <c r="G34" s="32"/>
    </row>
    <row r="35" spans="2:7" ht="15" customHeight="1" x14ac:dyDescent="0.25">
      <c r="B35" s="11" t="s">
        <v>165</v>
      </c>
      <c r="C35" s="12"/>
      <c r="D35" s="24">
        <f>D34</f>
        <v>921800</v>
      </c>
      <c r="E35" s="24">
        <f>E34</f>
        <v>921800</v>
      </c>
      <c r="F35" s="25">
        <f>F34</f>
        <v>0</v>
      </c>
      <c r="G35" s="29"/>
    </row>
    <row r="36" spans="2:7" ht="9.75" customHeight="1" x14ac:dyDescent="0.25">
      <c r="B36" s="5"/>
      <c r="C36" s="51"/>
      <c r="D36" s="21"/>
      <c r="E36" s="21"/>
      <c r="F36" s="22"/>
      <c r="G36" s="29"/>
    </row>
    <row r="37" spans="2:7" x14ac:dyDescent="0.25">
      <c r="B37" s="46" t="s">
        <v>28</v>
      </c>
      <c r="C37" s="47" t="s">
        <v>29</v>
      </c>
      <c r="D37" s="23">
        <v>400</v>
      </c>
      <c r="E37" s="23">
        <v>400</v>
      </c>
      <c r="F37" s="22">
        <f>E37-D37</f>
        <v>0</v>
      </c>
      <c r="G37" s="29"/>
    </row>
    <row r="38" spans="2:7" ht="23.25" x14ac:dyDescent="0.25">
      <c r="B38" s="10" t="s">
        <v>36</v>
      </c>
      <c r="C38" s="47" t="s">
        <v>37</v>
      </c>
      <c r="D38" s="23">
        <v>377000</v>
      </c>
      <c r="E38" s="23">
        <v>2996156</v>
      </c>
      <c r="F38" s="22">
        <f>E38-D38</f>
        <v>2619156</v>
      </c>
      <c r="G38" s="29" t="s">
        <v>268</v>
      </c>
    </row>
    <row r="39" spans="2:7" x14ac:dyDescent="0.25">
      <c r="B39" s="46" t="s">
        <v>223</v>
      </c>
      <c r="C39" s="47" t="s">
        <v>224</v>
      </c>
      <c r="D39" s="23">
        <v>16000</v>
      </c>
      <c r="E39" s="23">
        <v>16000</v>
      </c>
      <c r="F39" s="22">
        <f>E39-D39</f>
        <v>0</v>
      </c>
      <c r="G39" s="29"/>
    </row>
    <row r="40" spans="2:7" x14ac:dyDescent="0.25">
      <c r="B40" s="46" t="s">
        <v>226</v>
      </c>
      <c r="C40" s="47" t="s">
        <v>227</v>
      </c>
      <c r="D40" s="23">
        <v>718700</v>
      </c>
      <c r="E40" s="23">
        <v>718700</v>
      </c>
      <c r="F40" s="22">
        <f>E40-D40</f>
        <v>0</v>
      </c>
      <c r="G40" s="29"/>
    </row>
    <row r="41" spans="2:7" x14ac:dyDescent="0.25">
      <c r="B41" s="11" t="s">
        <v>261</v>
      </c>
      <c r="C41" s="12"/>
      <c r="D41" s="24">
        <f>SUM(D37:D40)</f>
        <v>1112100</v>
      </c>
      <c r="E41" s="24">
        <f>SUM(E37:E40)</f>
        <v>3731256</v>
      </c>
      <c r="F41" s="24">
        <f>SUM(F37:F40)</f>
        <v>2619156</v>
      </c>
      <c r="G41" s="29"/>
    </row>
    <row r="42" spans="2:7" x14ac:dyDescent="0.25">
      <c r="B42" s="5"/>
      <c r="C42" s="51"/>
      <c r="D42" s="21"/>
      <c r="E42" s="21"/>
      <c r="F42" s="22"/>
      <c r="G42" s="29"/>
    </row>
    <row r="43" spans="2:7" ht="27.75" customHeight="1" x14ac:dyDescent="0.25">
      <c r="B43" s="5" t="s">
        <v>40</v>
      </c>
      <c r="C43" s="51" t="s">
        <v>41</v>
      </c>
      <c r="D43" s="21">
        <v>10000</v>
      </c>
      <c r="E43" s="21">
        <v>10000</v>
      </c>
      <c r="F43" s="22">
        <f>E43-D43</f>
        <v>0</v>
      </c>
      <c r="G43" s="29"/>
    </row>
    <row r="44" spans="2:7" ht="15.6" customHeight="1" x14ac:dyDescent="0.25">
      <c r="B44" s="46" t="s">
        <v>52</v>
      </c>
      <c r="C44" s="47" t="s">
        <v>53</v>
      </c>
      <c r="D44" s="48">
        <v>3248571.6</v>
      </c>
      <c r="E44" s="48">
        <v>3248571.6</v>
      </c>
      <c r="F44" s="53">
        <f>E44-D44</f>
        <v>0</v>
      </c>
      <c r="G44" s="31"/>
    </row>
    <row r="45" spans="2:7" ht="14.45" customHeight="1" x14ac:dyDescent="0.25">
      <c r="B45" s="5" t="s">
        <v>54</v>
      </c>
      <c r="C45" s="47" t="s">
        <v>55</v>
      </c>
      <c r="D45" s="23">
        <v>33038.19</v>
      </c>
      <c r="E45" s="23">
        <v>33038.19</v>
      </c>
      <c r="F45" s="22">
        <f>E45-D45</f>
        <v>0</v>
      </c>
      <c r="G45" s="29"/>
    </row>
    <row r="46" spans="2:7" x14ac:dyDescent="0.25">
      <c r="B46" s="46" t="s">
        <v>56</v>
      </c>
      <c r="C46" s="47" t="s">
        <v>57</v>
      </c>
      <c r="D46" s="48">
        <v>21902688.649999999</v>
      </c>
      <c r="E46" s="48">
        <v>21902688.649999999</v>
      </c>
      <c r="F46" s="48">
        <f>E46-D46</f>
        <v>0</v>
      </c>
      <c r="G46" s="31"/>
    </row>
    <row r="47" spans="2:7" ht="13.15" customHeight="1" x14ac:dyDescent="0.25">
      <c r="B47" s="5" t="s">
        <v>59</v>
      </c>
      <c r="C47" s="51" t="s">
        <v>60</v>
      </c>
      <c r="D47" s="21">
        <v>2145000</v>
      </c>
      <c r="E47" s="21">
        <v>2145000</v>
      </c>
      <c r="F47" s="22">
        <f>E47-D47</f>
        <v>0</v>
      </c>
      <c r="G47" s="32"/>
    </row>
    <row r="48" spans="2:7" ht="16.5" customHeight="1" x14ac:dyDescent="0.25">
      <c r="B48" s="11" t="s">
        <v>169</v>
      </c>
      <c r="C48" s="12"/>
      <c r="D48" s="24">
        <f>SUM(D43:D47)</f>
        <v>27339298.439999998</v>
      </c>
      <c r="E48" s="24">
        <f>SUM(E43:E47)</f>
        <v>27339298.439999998</v>
      </c>
      <c r="F48" s="25">
        <f>SUM(F43:F47)</f>
        <v>0</v>
      </c>
      <c r="G48" s="29"/>
    </row>
    <row r="49" spans="2:7" ht="9.75" customHeight="1" x14ac:dyDescent="0.25">
      <c r="B49" s="2"/>
      <c r="C49" s="3"/>
      <c r="D49" s="21"/>
      <c r="E49" s="21"/>
      <c r="F49" s="22"/>
      <c r="G49" s="29"/>
    </row>
    <row r="50" spans="2:7" ht="14.25" customHeight="1" x14ac:dyDescent="0.25">
      <c r="B50" s="46" t="s">
        <v>63</v>
      </c>
      <c r="C50" s="47" t="s">
        <v>64</v>
      </c>
      <c r="D50" s="48">
        <v>13538425.15</v>
      </c>
      <c r="E50" s="48">
        <v>13538425.15</v>
      </c>
      <c r="F50" s="48">
        <f t="shared" ref="F50:F55" si="1">E50-D50</f>
        <v>0</v>
      </c>
      <c r="G50" s="31"/>
    </row>
    <row r="51" spans="2:7" ht="19.5" customHeight="1" x14ac:dyDescent="0.25">
      <c r="B51" s="46" t="s">
        <v>52</v>
      </c>
      <c r="C51" s="47" t="s">
        <v>53</v>
      </c>
      <c r="D51" s="48">
        <v>34946966.049999997</v>
      </c>
      <c r="E51" s="48">
        <v>35706966.049999997</v>
      </c>
      <c r="F51" s="48">
        <f t="shared" si="1"/>
        <v>760000</v>
      </c>
      <c r="G51" s="29" t="s">
        <v>270</v>
      </c>
    </row>
    <row r="52" spans="2:7" ht="18" customHeight="1" x14ac:dyDescent="0.25">
      <c r="B52" s="46" t="s">
        <v>54</v>
      </c>
      <c r="C52" s="47" t="s">
        <v>55</v>
      </c>
      <c r="D52" s="48">
        <v>399061.81</v>
      </c>
      <c r="E52" s="48">
        <v>399061.81</v>
      </c>
      <c r="F52" s="48">
        <f t="shared" si="1"/>
        <v>0</v>
      </c>
      <c r="G52" s="29"/>
    </row>
    <row r="53" spans="2:7" ht="16.149999999999999" customHeight="1" x14ac:dyDescent="0.25">
      <c r="B53" s="46" t="s">
        <v>42</v>
      </c>
      <c r="C53" s="47" t="s">
        <v>43</v>
      </c>
      <c r="D53" s="48">
        <v>5385002.4400000004</v>
      </c>
      <c r="E53" s="48">
        <v>5385002.4400000004</v>
      </c>
      <c r="F53" s="48">
        <f t="shared" si="1"/>
        <v>0</v>
      </c>
      <c r="G53" s="32"/>
    </row>
    <row r="54" spans="2:7" ht="14.45" customHeight="1" x14ac:dyDescent="0.25">
      <c r="B54" s="46" t="s">
        <v>67</v>
      </c>
      <c r="C54" s="47" t="s">
        <v>68</v>
      </c>
      <c r="D54" s="48">
        <v>6136700</v>
      </c>
      <c r="E54" s="48">
        <v>6136700</v>
      </c>
      <c r="F54" s="48">
        <f t="shared" si="1"/>
        <v>0</v>
      </c>
      <c r="G54" s="31"/>
    </row>
    <row r="55" spans="2:7" ht="13.5" customHeight="1" x14ac:dyDescent="0.25">
      <c r="B55" s="5" t="s">
        <v>59</v>
      </c>
      <c r="C55" s="51" t="s">
        <v>60</v>
      </c>
      <c r="D55" s="23">
        <v>30000</v>
      </c>
      <c r="E55" s="23">
        <v>30000</v>
      </c>
      <c r="F55" s="48">
        <f t="shared" si="1"/>
        <v>0</v>
      </c>
      <c r="G55" s="29"/>
    </row>
    <row r="56" spans="2:7" ht="19.5" customHeight="1" x14ac:dyDescent="0.25">
      <c r="B56" s="11" t="s">
        <v>175</v>
      </c>
      <c r="C56" s="12"/>
      <c r="D56" s="24">
        <f>SUM(D50:D55)</f>
        <v>60436155.449999996</v>
      </c>
      <c r="E56" s="24">
        <f>SUM(E50:E55)</f>
        <v>61196155.449999996</v>
      </c>
      <c r="F56" s="25">
        <f>SUM(F50:F55)</f>
        <v>760000</v>
      </c>
      <c r="G56" s="29"/>
    </row>
    <row r="57" spans="2:7" ht="11.45" customHeight="1" x14ac:dyDescent="0.25">
      <c r="B57" s="5"/>
      <c r="C57" s="51"/>
      <c r="D57" s="21"/>
      <c r="E57" s="21"/>
      <c r="F57" s="22"/>
      <c r="G57" s="29"/>
    </row>
    <row r="58" spans="2:7" ht="42.75" customHeight="1" x14ac:dyDescent="0.25">
      <c r="B58" s="9" t="s">
        <v>19</v>
      </c>
      <c r="C58" s="47" t="s">
        <v>20</v>
      </c>
      <c r="D58" s="21">
        <v>95000</v>
      </c>
      <c r="E58" s="21">
        <v>95000</v>
      </c>
      <c r="F58" s="22">
        <f t="shared" ref="F58:F63" si="2">E58-D58</f>
        <v>0</v>
      </c>
      <c r="G58" s="29"/>
    </row>
    <row r="59" spans="2:7" ht="16.149999999999999" customHeight="1" x14ac:dyDescent="0.25">
      <c r="B59" s="5" t="s">
        <v>28</v>
      </c>
      <c r="C59" s="51" t="s">
        <v>29</v>
      </c>
      <c r="D59" s="21">
        <v>921800</v>
      </c>
      <c r="E59" s="21">
        <v>161800</v>
      </c>
      <c r="F59" s="22">
        <f t="shared" si="2"/>
        <v>-760000</v>
      </c>
      <c r="G59" s="29" t="s">
        <v>270</v>
      </c>
    </row>
    <row r="60" spans="2:7" ht="17.25" customHeight="1" x14ac:dyDescent="0.25">
      <c r="B60" s="5" t="s">
        <v>72</v>
      </c>
      <c r="C60" s="51" t="s">
        <v>73</v>
      </c>
      <c r="D60" s="21">
        <v>306700</v>
      </c>
      <c r="E60" s="21">
        <v>306700</v>
      </c>
      <c r="F60" s="22">
        <f t="shared" si="2"/>
        <v>0</v>
      </c>
      <c r="G60" s="31"/>
    </row>
    <row r="61" spans="2:7" ht="21.75" customHeight="1" x14ac:dyDescent="0.25">
      <c r="B61" s="10" t="s">
        <v>36</v>
      </c>
      <c r="C61" s="47" t="s">
        <v>37</v>
      </c>
      <c r="D61" s="21">
        <v>0</v>
      </c>
      <c r="E61" s="21">
        <v>2500000</v>
      </c>
      <c r="F61" s="22">
        <f t="shared" si="2"/>
        <v>2500000</v>
      </c>
      <c r="G61" s="31" t="s">
        <v>269</v>
      </c>
    </row>
    <row r="62" spans="2:7" ht="26.25" customHeight="1" x14ac:dyDescent="0.25">
      <c r="B62" s="5" t="s">
        <v>74</v>
      </c>
      <c r="C62" s="51" t="s">
        <v>75</v>
      </c>
      <c r="D62" s="21">
        <v>150000</v>
      </c>
      <c r="E62" s="21">
        <v>150000</v>
      </c>
      <c r="F62" s="22">
        <f t="shared" si="2"/>
        <v>0</v>
      </c>
      <c r="G62" s="29"/>
    </row>
    <row r="63" spans="2:7" ht="16.899999999999999" customHeight="1" x14ac:dyDescent="0.25">
      <c r="B63" s="5" t="s">
        <v>76</v>
      </c>
      <c r="C63" s="51" t="s">
        <v>77</v>
      </c>
      <c r="D63" s="21">
        <v>11178800</v>
      </c>
      <c r="E63" s="21">
        <v>11178800</v>
      </c>
      <c r="F63" s="22">
        <f t="shared" si="2"/>
        <v>0</v>
      </c>
      <c r="G63" s="29"/>
    </row>
    <row r="64" spans="2:7" ht="18" customHeight="1" x14ac:dyDescent="0.25">
      <c r="B64" s="11" t="s">
        <v>176</v>
      </c>
      <c r="C64" s="12"/>
      <c r="D64" s="24">
        <f>SUM(D58:D63)</f>
        <v>12652300</v>
      </c>
      <c r="E64" s="24">
        <f>SUM(E58:E63)</f>
        <v>14392300</v>
      </c>
      <c r="F64" s="25">
        <f>SUM(F58:F63)</f>
        <v>1740000</v>
      </c>
      <c r="G64" s="29"/>
    </row>
    <row r="65" spans="2:7" s="39" customFormat="1" ht="9" customHeight="1" x14ac:dyDescent="0.25">
      <c r="B65" s="34"/>
      <c r="C65" s="35"/>
      <c r="D65" s="36"/>
      <c r="E65" s="37"/>
      <c r="F65" s="37"/>
      <c r="G65" s="38"/>
    </row>
    <row r="66" spans="2:7" s="39" customFormat="1" x14ac:dyDescent="0.25">
      <c r="B66" s="173" t="s">
        <v>79</v>
      </c>
      <c r="C66" s="173"/>
      <c r="D66" s="173"/>
      <c r="E66" s="37"/>
      <c r="F66" s="37"/>
      <c r="G66" s="38"/>
    </row>
    <row r="67" spans="2:7" ht="25.5" x14ac:dyDescent="0.25">
      <c r="B67" s="2"/>
      <c r="C67" s="3"/>
      <c r="D67" s="4" t="s">
        <v>266</v>
      </c>
      <c r="E67" s="4" t="s">
        <v>267</v>
      </c>
      <c r="F67" s="18" t="s">
        <v>3</v>
      </c>
      <c r="G67" s="29"/>
    </row>
    <row r="68" spans="2:7" ht="16.899999999999999" customHeight="1" x14ac:dyDescent="0.25">
      <c r="B68" s="5" t="s">
        <v>80</v>
      </c>
      <c r="C68" s="51"/>
      <c r="D68" s="21">
        <f>D4-D13</f>
        <v>-4868065.6599999964</v>
      </c>
      <c r="E68" s="21">
        <f>E4-E13</f>
        <v>-4868065.6599999964</v>
      </c>
      <c r="F68" s="22">
        <f>F4-F13</f>
        <v>0</v>
      </c>
      <c r="G68" s="29"/>
    </row>
    <row r="69" spans="2:7" x14ac:dyDescent="0.25">
      <c r="B69" s="40"/>
      <c r="C69" s="41"/>
      <c r="D69" s="42"/>
      <c r="E69" s="42"/>
      <c r="F69" s="42"/>
      <c r="G69" s="38"/>
    </row>
    <row r="70" spans="2:7" x14ac:dyDescent="0.25">
      <c r="B70" s="13" t="s">
        <v>81</v>
      </c>
      <c r="C70" s="16"/>
      <c r="D70" s="17"/>
      <c r="E70" t="s">
        <v>265</v>
      </c>
    </row>
    <row r="71" spans="2:7" x14ac:dyDescent="0.25">
      <c r="E71" s="43">
        <v>4000000</v>
      </c>
      <c r="F71" t="s">
        <v>199</v>
      </c>
    </row>
    <row r="72" spans="2:7" x14ac:dyDescent="0.25">
      <c r="E72" s="43">
        <v>8065.66</v>
      </c>
      <c r="F72" t="s">
        <v>200</v>
      </c>
    </row>
    <row r="73" spans="2:7" x14ac:dyDescent="0.25">
      <c r="E73" s="43">
        <v>860000</v>
      </c>
      <c r="F73" t="s">
        <v>201</v>
      </c>
    </row>
    <row r="74" spans="2:7" s="1" customFormat="1" x14ac:dyDescent="0.25">
      <c r="B74"/>
      <c r="C74"/>
      <c r="D74"/>
      <c r="E74" s="43">
        <f>SUM(E71:E73)</f>
        <v>4868065.66</v>
      </c>
      <c r="G74" s="28"/>
    </row>
  </sheetData>
  <mergeCells count="8">
    <mergeCell ref="B66:D66"/>
    <mergeCell ref="F19:F20"/>
    <mergeCell ref="B2:D2"/>
    <mergeCell ref="B12:D12"/>
    <mergeCell ref="B19:B20"/>
    <mergeCell ref="C19:C20"/>
    <mergeCell ref="D19:D20"/>
    <mergeCell ref="E19:E20"/>
  </mergeCells>
  <pageMargins left="0.51181102362204722" right="0.70866141732283472" top="0.35433070866141736" bottom="0.35433070866141736" header="0" footer="0"/>
  <pageSetup paperSize="9" scale="95" fitToHeight="0" orientation="landscape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8"/>
  <sheetViews>
    <sheetView tabSelected="1" topLeftCell="A2" zoomScale="75" zoomScaleNormal="75" workbookViewId="0">
      <selection activeCell="L3" sqref="L3"/>
    </sheetView>
  </sheetViews>
  <sheetFormatPr defaultRowHeight="15" x14ac:dyDescent="0.25"/>
  <cols>
    <col min="1" max="1" width="2.5703125" customWidth="1"/>
    <col min="2" max="2" width="27.5703125" customWidth="1"/>
    <col min="3" max="3" width="7.42578125" customWidth="1"/>
    <col min="4" max="4" width="20" style="28" customWidth="1"/>
    <col min="5" max="5" width="20.28515625" customWidth="1"/>
    <col min="6" max="6" width="19.5703125" customWidth="1"/>
    <col min="7" max="7" width="22.85546875" customWidth="1"/>
    <col min="8" max="8" width="7.42578125" hidden="1" customWidth="1"/>
    <col min="9" max="9" width="20.42578125" customWidth="1"/>
    <col min="10" max="10" width="22" style="68" customWidth="1"/>
    <col min="11" max="11" width="20.42578125" customWidth="1"/>
    <col min="12" max="12" width="18.85546875" customWidth="1"/>
    <col min="13" max="13" width="14.85546875" customWidth="1"/>
    <col min="14" max="14" width="13.140625" style="1" customWidth="1"/>
  </cols>
  <sheetData>
    <row r="1" spans="2:14" ht="13.5" hidden="1" customHeight="1" x14ac:dyDescent="0.25"/>
    <row r="2" spans="2:14" ht="17.25" customHeight="1" x14ac:dyDescent="0.3">
      <c r="B2" s="60" t="s">
        <v>303</v>
      </c>
      <c r="C2" s="60"/>
      <c r="D2" s="60"/>
      <c r="I2" s="180" t="s">
        <v>301</v>
      </c>
      <c r="J2" s="181"/>
      <c r="K2" s="181"/>
      <c r="L2" s="181"/>
      <c r="M2" s="181"/>
    </row>
    <row r="3" spans="2:14" ht="30.75" customHeight="1" x14ac:dyDescent="0.25">
      <c r="B3" s="2"/>
      <c r="C3" s="3"/>
      <c r="D3" s="70" t="s">
        <v>291</v>
      </c>
      <c r="E3" s="71" t="s">
        <v>292</v>
      </c>
      <c r="F3" s="70" t="s">
        <v>299</v>
      </c>
      <c r="G3" s="62" t="s">
        <v>275</v>
      </c>
      <c r="I3" s="70" t="s">
        <v>291</v>
      </c>
      <c r="J3" s="71" t="s">
        <v>292</v>
      </c>
      <c r="K3" s="70" t="s">
        <v>299</v>
      </c>
      <c r="L3" s="64" t="s">
        <v>293</v>
      </c>
      <c r="M3" s="64" t="s">
        <v>294</v>
      </c>
      <c r="N3" s="139" t="s">
        <v>300</v>
      </c>
    </row>
    <row r="4" spans="2:14" ht="18.75" x14ac:dyDescent="0.3">
      <c r="B4" s="79" t="s">
        <v>5</v>
      </c>
      <c r="C4" s="80"/>
      <c r="D4" s="81">
        <f t="shared" ref="D4:F4" si="0">SUM(D5:D9)</f>
        <v>14107740</v>
      </c>
      <c r="E4" s="81">
        <f t="shared" si="0"/>
        <v>10529980</v>
      </c>
      <c r="F4" s="81">
        <f t="shared" si="0"/>
        <v>10455220</v>
      </c>
      <c r="G4" s="77"/>
      <c r="I4" s="81">
        <f t="shared" ref="I4:K4" si="1">SUM(I5:I9)</f>
        <v>14701540</v>
      </c>
      <c r="J4" s="81">
        <f t="shared" si="1"/>
        <v>10529980</v>
      </c>
      <c r="K4" s="81">
        <f t="shared" si="1"/>
        <v>10455220</v>
      </c>
      <c r="L4" s="128">
        <f>I4-D4</f>
        <v>593800</v>
      </c>
      <c r="M4" s="128">
        <f>J4-E4</f>
        <v>0</v>
      </c>
      <c r="N4" s="129">
        <f>K4-F4</f>
        <v>0</v>
      </c>
    </row>
    <row r="5" spans="2:14" ht="63.75" customHeight="1" x14ac:dyDescent="0.35">
      <c r="B5" s="83" t="s">
        <v>6</v>
      </c>
      <c r="C5" s="80"/>
      <c r="D5" s="84">
        <v>4586180</v>
      </c>
      <c r="E5" s="85">
        <v>4666880</v>
      </c>
      <c r="F5" s="86">
        <v>4707520</v>
      </c>
      <c r="G5" s="66" t="s">
        <v>298</v>
      </c>
      <c r="I5" s="84">
        <v>4586180</v>
      </c>
      <c r="J5" s="85">
        <v>4666880</v>
      </c>
      <c r="K5" s="86">
        <v>4707520</v>
      </c>
      <c r="L5" s="129">
        <f t="shared" ref="L5:L9" si="2">I5-D5</f>
        <v>0</v>
      </c>
      <c r="M5" s="129">
        <f>J5-E5</f>
        <v>0</v>
      </c>
      <c r="N5" s="129">
        <f t="shared" ref="N5:N37" si="3">K5-F5</f>
        <v>0</v>
      </c>
    </row>
    <row r="6" spans="2:14" ht="21" customHeight="1" x14ac:dyDescent="0.35">
      <c r="B6" s="83" t="s">
        <v>7</v>
      </c>
      <c r="C6" s="80"/>
      <c r="D6" s="84">
        <v>6599000</v>
      </c>
      <c r="E6" s="85">
        <v>4596000</v>
      </c>
      <c r="F6" s="86">
        <v>4480600</v>
      </c>
      <c r="G6" s="66"/>
      <c r="I6" s="84">
        <v>6599000</v>
      </c>
      <c r="J6" s="85">
        <v>4596000</v>
      </c>
      <c r="K6" s="86">
        <v>4480600</v>
      </c>
      <c r="L6" s="129">
        <f t="shared" si="2"/>
        <v>0</v>
      </c>
      <c r="M6" s="129">
        <f>J6-E6</f>
        <v>0</v>
      </c>
      <c r="N6" s="129">
        <f t="shared" si="3"/>
        <v>0</v>
      </c>
    </row>
    <row r="7" spans="2:14" ht="59.25" customHeight="1" x14ac:dyDescent="0.35">
      <c r="B7" s="87" t="s">
        <v>8</v>
      </c>
      <c r="C7" s="88"/>
      <c r="D7" s="157">
        <v>2012460</v>
      </c>
      <c r="E7" s="85">
        <v>357000</v>
      </c>
      <c r="F7" s="86">
        <v>357000</v>
      </c>
      <c r="G7" s="66" t="s">
        <v>302</v>
      </c>
      <c r="I7" s="89">
        <v>2606260</v>
      </c>
      <c r="J7" s="85">
        <v>357000</v>
      </c>
      <c r="K7" s="86">
        <v>357000</v>
      </c>
      <c r="L7" s="128">
        <f t="shared" si="2"/>
        <v>593800</v>
      </c>
      <c r="M7" s="182">
        <f>J7-E7</f>
        <v>0</v>
      </c>
      <c r="N7" s="129">
        <f t="shared" si="3"/>
        <v>0</v>
      </c>
    </row>
    <row r="8" spans="2:14" ht="38.25" customHeight="1" x14ac:dyDescent="0.3">
      <c r="B8" s="87" t="s">
        <v>279</v>
      </c>
      <c r="C8" s="88"/>
      <c r="D8" s="90">
        <v>0</v>
      </c>
      <c r="E8" s="91">
        <v>0</v>
      </c>
      <c r="F8" s="90">
        <v>0</v>
      </c>
      <c r="G8" s="66"/>
      <c r="I8" s="90">
        <v>0</v>
      </c>
      <c r="J8" s="91">
        <v>0</v>
      </c>
      <c r="K8" s="90">
        <v>0</v>
      </c>
      <c r="L8" s="129">
        <f t="shared" si="2"/>
        <v>0</v>
      </c>
      <c r="M8" s="183"/>
      <c r="N8" s="129">
        <f t="shared" si="3"/>
        <v>0</v>
      </c>
    </row>
    <row r="9" spans="2:14" ht="35.25" customHeight="1" x14ac:dyDescent="0.35">
      <c r="B9" s="92" t="s">
        <v>183</v>
      </c>
      <c r="C9" s="80"/>
      <c r="D9" s="89">
        <v>910100</v>
      </c>
      <c r="E9" s="93">
        <v>910100</v>
      </c>
      <c r="F9" s="89">
        <v>910100</v>
      </c>
      <c r="G9" s="58"/>
      <c r="I9" s="89">
        <v>910100</v>
      </c>
      <c r="J9" s="93">
        <v>910100</v>
      </c>
      <c r="K9" s="89">
        <v>910100</v>
      </c>
      <c r="L9" s="142">
        <f t="shared" si="2"/>
        <v>0</v>
      </c>
      <c r="M9" s="183"/>
      <c r="N9" s="129">
        <f t="shared" si="3"/>
        <v>0</v>
      </c>
    </row>
    <row r="10" spans="2:14" ht="20.25" customHeight="1" x14ac:dyDescent="0.3">
      <c r="B10" s="187" t="s">
        <v>14</v>
      </c>
      <c r="C10" s="188"/>
      <c r="D10" s="189"/>
      <c r="E10" s="94"/>
      <c r="F10" s="95"/>
      <c r="G10" s="66"/>
      <c r="I10" s="130"/>
      <c r="J10" s="131"/>
      <c r="K10" s="132"/>
      <c r="L10" s="133"/>
      <c r="M10" s="134"/>
      <c r="N10" s="129">
        <f t="shared" si="3"/>
        <v>0</v>
      </c>
    </row>
    <row r="11" spans="2:14" ht="18.75" customHeight="1" x14ac:dyDescent="0.3">
      <c r="B11" s="96" t="s">
        <v>15</v>
      </c>
      <c r="C11" s="97"/>
      <c r="D11" s="81">
        <f>D38</f>
        <v>14107740</v>
      </c>
      <c r="E11" s="82">
        <f>E38</f>
        <v>10529980</v>
      </c>
      <c r="F11" s="81">
        <f>F38</f>
        <v>10455220</v>
      </c>
      <c r="G11" s="66"/>
      <c r="I11" s="81">
        <f>I38</f>
        <v>14701540</v>
      </c>
      <c r="J11" s="82">
        <f>J38</f>
        <v>10529980</v>
      </c>
      <c r="K11" s="81">
        <f>K38</f>
        <v>10455220</v>
      </c>
      <c r="L11" s="128">
        <f>I11-D11</f>
        <v>593800</v>
      </c>
      <c r="M11" s="129">
        <f t="shared" ref="M11" si="4">J11-E11</f>
        <v>0</v>
      </c>
      <c r="N11" s="129">
        <f t="shared" si="3"/>
        <v>0</v>
      </c>
    </row>
    <row r="12" spans="2:14" ht="19.5" customHeight="1" x14ac:dyDescent="0.3">
      <c r="B12" s="83" t="s">
        <v>16</v>
      </c>
      <c r="C12" s="97"/>
      <c r="D12" s="100">
        <f ca="1">D12:G29</f>
        <v>0</v>
      </c>
      <c r="E12" s="94"/>
      <c r="F12" s="95"/>
      <c r="G12" s="66"/>
      <c r="I12" s="100">
        <f ca="1">I12:L29</f>
        <v>0</v>
      </c>
      <c r="J12" s="94"/>
      <c r="K12" s="95"/>
      <c r="L12" s="129">
        <f t="shared" ref="L12:L36" ca="1" si="5">I12-D12</f>
        <v>0</v>
      </c>
      <c r="M12" s="136">
        <f t="shared" ref="M12:M17" si="6">J12-E12</f>
        <v>0</v>
      </c>
      <c r="N12" s="129">
        <f t="shared" si="3"/>
        <v>0</v>
      </c>
    </row>
    <row r="13" spans="2:14" ht="58.5" customHeight="1" x14ac:dyDescent="0.3">
      <c r="B13" s="98" t="s">
        <v>278</v>
      </c>
      <c r="C13" s="99" t="s">
        <v>25</v>
      </c>
      <c r="D13" s="100">
        <v>0</v>
      </c>
      <c r="E13" s="94">
        <v>225000</v>
      </c>
      <c r="F13" s="101">
        <v>0</v>
      </c>
      <c r="G13" s="66"/>
      <c r="I13" s="100">
        <v>0</v>
      </c>
      <c r="J13" s="94">
        <v>225000</v>
      </c>
      <c r="K13" s="101">
        <v>0</v>
      </c>
      <c r="L13" s="129">
        <f t="shared" si="5"/>
        <v>0</v>
      </c>
      <c r="M13" s="136">
        <f t="shared" si="6"/>
        <v>0</v>
      </c>
      <c r="N13" s="129">
        <f t="shared" si="3"/>
        <v>0</v>
      </c>
    </row>
    <row r="14" spans="2:14" ht="54" customHeight="1" x14ac:dyDescent="0.3">
      <c r="B14" s="102" t="s">
        <v>28</v>
      </c>
      <c r="C14" s="88" t="s">
        <v>29</v>
      </c>
      <c r="D14" s="103">
        <v>963000</v>
      </c>
      <c r="E14" s="104">
        <v>958000</v>
      </c>
      <c r="F14" s="105">
        <v>958000</v>
      </c>
      <c r="G14" s="66"/>
      <c r="I14" s="103">
        <v>963000</v>
      </c>
      <c r="J14" s="104">
        <v>958000</v>
      </c>
      <c r="K14" s="105">
        <v>958000</v>
      </c>
      <c r="L14" s="128">
        <f t="shared" si="5"/>
        <v>0</v>
      </c>
      <c r="M14" s="135">
        <f t="shared" si="6"/>
        <v>0</v>
      </c>
      <c r="N14" s="128">
        <f t="shared" si="3"/>
        <v>0</v>
      </c>
    </row>
    <row r="15" spans="2:14" ht="36" customHeight="1" x14ac:dyDescent="0.3">
      <c r="B15" s="83" t="s">
        <v>219</v>
      </c>
      <c r="C15" s="80" t="s">
        <v>220</v>
      </c>
      <c r="D15" s="100">
        <v>86960</v>
      </c>
      <c r="E15" s="106">
        <v>0</v>
      </c>
      <c r="F15" s="107">
        <v>0</v>
      </c>
      <c r="G15" s="66"/>
      <c r="I15" s="100">
        <v>86960</v>
      </c>
      <c r="J15" s="106">
        <v>0</v>
      </c>
      <c r="K15" s="107">
        <v>0</v>
      </c>
      <c r="L15" s="129">
        <f t="shared" si="5"/>
        <v>0</v>
      </c>
      <c r="M15" s="136">
        <f t="shared" si="6"/>
        <v>0</v>
      </c>
      <c r="N15" s="129">
        <f t="shared" si="3"/>
        <v>0</v>
      </c>
    </row>
    <row r="16" spans="2:14" ht="21" hidden="1" customHeight="1" x14ac:dyDescent="0.3">
      <c r="B16" s="83"/>
      <c r="C16" s="80"/>
      <c r="D16" s="100"/>
      <c r="E16" s="94"/>
      <c r="F16" s="101"/>
      <c r="G16" s="59"/>
      <c r="I16" s="100"/>
      <c r="J16" s="94"/>
      <c r="K16" s="101"/>
      <c r="L16" s="129"/>
      <c r="M16" s="136">
        <f t="shared" si="6"/>
        <v>0</v>
      </c>
      <c r="N16" s="129">
        <f t="shared" si="3"/>
        <v>0</v>
      </c>
    </row>
    <row r="17" spans="2:14" ht="24" hidden="1" customHeight="1" x14ac:dyDescent="0.35">
      <c r="B17" s="108"/>
      <c r="C17" s="109"/>
      <c r="D17" s="110"/>
      <c r="E17" s="111"/>
      <c r="F17" s="112"/>
      <c r="G17" s="58"/>
      <c r="I17" s="110"/>
      <c r="J17" s="111"/>
      <c r="K17" s="112"/>
      <c r="L17" s="129"/>
      <c r="M17" s="136">
        <f t="shared" si="6"/>
        <v>0</v>
      </c>
      <c r="N17" s="129">
        <f t="shared" si="3"/>
        <v>0</v>
      </c>
    </row>
    <row r="18" spans="2:14" ht="24" customHeight="1" x14ac:dyDescent="0.3">
      <c r="B18" s="98" t="s">
        <v>287</v>
      </c>
      <c r="C18" s="88" t="s">
        <v>37</v>
      </c>
      <c r="D18" s="113">
        <v>2355900</v>
      </c>
      <c r="E18" s="106">
        <v>2269600</v>
      </c>
      <c r="F18" s="107">
        <v>2317200</v>
      </c>
      <c r="G18" s="59"/>
      <c r="I18" s="113">
        <v>2355900</v>
      </c>
      <c r="J18" s="106">
        <v>2269600</v>
      </c>
      <c r="K18" s="107">
        <v>2317200</v>
      </c>
      <c r="L18" s="128">
        <f t="shared" si="5"/>
        <v>0</v>
      </c>
      <c r="M18" s="184"/>
      <c r="N18" s="129">
        <f t="shared" si="3"/>
        <v>0</v>
      </c>
    </row>
    <row r="19" spans="2:14" ht="46.5" customHeight="1" x14ac:dyDescent="0.3">
      <c r="B19" s="108" t="s">
        <v>284</v>
      </c>
      <c r="C19" s="88"/>
      <c r="D19" s="114">
        <v>536000</v>
      </c>
      <c r="E19" s="111">
        <v>357000</v>
      </c>
      <c r="F19" s="112">
        <v>357000</v>
      </c>
      <c r="G19" s="66"/>
      <c r="I19" s="114">
        <v>536000</v>
      </c>
      <c r="J19" s="111">
        <v>357000</v>
      </c>
      <c r="K19" s="112">
        <v>357000</v>
      </c>
      <c r="L19" s="129">
        <f t="shared" si="5"/>
        <v>0</v>
      </c>
      <c r="M19" s="184"/>
      <c r="N19" s="129">
        <f t="shared" si="3"/>
        <v>0</v>
      </c>
    </row>
    <row r="20" spans="2:14" ht="30" customHeight="1" x14ac:dyDescent="0.35">
      <c r="B20" s="108" t="s">
        <v>286</v>
      </c>
      <c r="C20" s="88"/>
      <c r="D20" s="115">
        <v>0</v>
      </c>
      <c r="E20" s="111">
        <v>0</v>
      </c>
      <c r="F20" s="112">
        <v>0</v>
      </c>
      <c r="G20" s="58"/>
      <c r="I20" s="115">
        <v>0</v>
      </c>
      <c r="J20" s="111">
        <v>0</v>
      </c>
      <c r="K20" s="112">
        <v>0</v>
      </c>
      <c r="L20" s="129">
        <f t="shared" si="5"/>
        <v>0</v>
      </c>
      <c r="M20" s="184"/>
      <c r="N20" s="129">
        <f t="shared" si="3"/>
        <v>0</v>
      </c>
    </row>
    <row r="21" spans="2:14" ht="46.5" customHeight="1" x14ac:dyDescent="0.3">
      <c r="B21" s="87" t="s">
        <v>40</v>
      </c>
      <c r="C21" s="88" t="s">
        <v>41</v>
      </c>
      <c r="D21" s="116">
        <v>155100</v>
      </c>
      <c r="E21" s="117">
        <v>155100</v>
      </c>
      <c r="F21" s="118">
        <v>95100</v>
      </c>
      <c r="G21" s="66"/>
      <c r="I21" s="116">
        <v>155100</v>
      </c>
      <c r="J21" s="117">
        <v>155100</v>
      </c>
      <c r="K21" s="118">
        <v>95100</v>
      </c>
      <c r="L21" s="137">
        <f t="shared" si="5"/>
        <v>0</v>
      </c>
      <c r="M21" s="184"/>
      <c r="N21" s="129">
        <f t="shared" si="3"/>
        <v>0</v>
      </c>
    </row>
    <row r="22" spans="2:14" ht="9" hidden="1" customHeight="1" x14ac:dyDescent="0.3">
      <c r="B22" s="87" t="s">
        <v>276</v>
      </c>
      <c r="C22" s="119" t="s">
        <v>277</v>
      </c>
      <c r="D22" s="100">
        <v>0</v>
      </c>
      <c r="E22" s="94">
        <v>0</v>
      </c>
      <c r="F22" s="101">
        <v>0</v>
      </c>
      <c r="G22" s="59"/>
      <c r="I22" s="100">
        <v>0</v>
      </c>
      <c r="J22" s="94">
        <v>0</v>
      </c>
      <c r="K22" s="101">
        <v>0</v>
      </c>
      <c r="L22" s="129">
        <f t="shared" si="5"/>
        <v>0</v>
      </c>
      <c r="M22" s="184"/>
      <c r="N22" s="129">
        <f t="shared" si="3"/>
        <v>0</v>
      </c>
    </row>
    <row r="23" spans="2:14" ht="20.25" customHeight="1" x14ac:dyDescent="0.3">
      <c r="B23" s="190" t="s">
        <v>226</v>
      </c>
      <c r="C23" s="192" t="s">
        <v>227</v>
      </c>
      <c r="D23" s="103">
        <v>10507780</v>
      </c>
      <c r="E23" s="120">
        <v>6639030</v>
      </c>
      <c r="F23" s="103">
        <v>6562120</v>
      </c>
      <c r="G23" s="59"/>
      <c r="I23" s="103">
        <v>11101580</v>
      </c>
      <c r="J23" s="120">
        <v>6639030</v>
      </c>
      <c r="K23" s="103">
        <v>6562120</v>
      </c>
      <c r="L23" s="128">
        <f t="shared" si="5"/>
        <v>593800</v>
      </c>
      <c r="M23" s="135">
        <f>J23-E23</f>
        <v>0</v>
      </c>
      <c r="N23" s="128">
        <f t="shared" si="3"/>
        <v>0</v>
      </c>
    </row>
    <row r="24" spans="2:14" ht="30" hidden="1" customHeight="1" x14ac:dyDescent="0.3">
      <c r="B24" s="191"/>
      <c r="C24" s="193"/>
      <c r="D24" s="103"/>
      <c r="E24" s="104"/>
      <c r="F24" s="121"/>
      <c r="G24" s="59"/>
      <c r="I24" s="103"/>
      <c r="J24" s="104"/>
      <c r="K24" s="121"/>
      <c r="L24" s="129">
        <f t="shared" si="5"/>
        <v>0</v>
      </c>
      <c r="M24" s="136">
        <f t="shared" ref="M24:M26" si="7">J24-E24</f>
        <v>0</v>
      </c>
      <c r="N24" s="129">
        <f t="shared" si="3"/>
        <v>0</v>
      </c>
    </row>
    <row r="25" spans="2:14" ht="34.5" customHeight="1" x14ac:dyDescent="0.3">
      <c r="B25" s="92" t="s">
        <v>280</v>
      </c>
      <c r="C25" s="80"/>
      <c r="D25" s="122">
        <v>4311200</v>
      </c>
      <c r="E25" s="123">
        <v>4526800</v>
      </c>
      <c r="F25" s="124">
        <v>4753000</v>
      </c>
      <c r="G25" s="58"/>
      <c r="I25" s="122">
        <v>4311200</v>
      </c>
      <c r="J25" s="123">
        <v>4526800</v>
      </c>
      <c r="K25" s="124">
        <v>4753000</v>
      </c>
      <c r="L25" s="129">
        <f t="shared" si="5"/>
        <v>0</v>
      </c>
      <c r="M25" s="136">
        <f t="shared" si="7"/>
        <v>0</v>
      </c>
      <c r="N25" s="129">
        <f t="shared" si="3"/>
        <v>0</v>
      </c>
    </row>
    <row r="26" spans="2:14" ht="44.25" customHeight="1" x14ac:dyDescent="0.3">
      <c r="B26" s="92" t="s">
        <v>281</v>
      </c>
      <c r="C26" s="80"/>
      <c r="D26" s="122">
        <v>50000</v>
      </c>
      <c r="E26" s="123">
        <v>50000</v>
      </c>
      <c r="F26" s="124">
        <v>50000</v>
      </c>
      <c r="G26" s="58"/>
      <c r="I26" s="122">
        <v>50000</v>
      </c>
      <c r="J26" s="123">
        <v>50000</v>
      </c>
      <c r="K26" s="124">
        <v>50000</v>
      </c>
      <c r="L26" s="129">
        <f t="shared" si="5"/>
        <v>0</v>
      </c>
      <c r="M26" s="136">
        <f t="shared" si="7"/>
        <v>0</v>
      </c>
      <c r="N26" s="129">
        <f t="shared" si="3"/>
        <v>0</v>
      </c>
    </row>
    <row r="27" spans="2:14" ht="46.5" customHeight="1" x14ac:dyDescent="0.3">
      <c r="B27" s="92" t="s">
        <v>282</v>
      </c>
      <c r="C27" s="80"/>
      <c r="D27" s="154">
        <v>2022120</v>
      </c>
      <c r="E27" s="155">
        <v>2052230</v>
      </c>
      <c r="F27" s="156">
        <v>1759120</v>
      </c>
      <c r="G27" s="58"/>
      <c r="I27" s="154">
        <v>2012120</v>
      </c>
      <c r="J27" s="155">
        <v>2052230</v>
      </c>
      <c r="K27" s="156">
        <v>1759120</v>
      </c>
      <c r="L27" s="128">
        <f t="shared" si="5"/>
        <v>-10000</v>
      </c>
      <c r="M27" s="136">
        <f>J27-E27</f>
        <v>0</v>
      </c>
      <c r="N27" s="129">
        <f t="shared" si="3"/>
        <v>0</v>
      </c>
    </row>
    <row r="28" spans="2:14" ht="44.25" customHeight="1" x14ac:dyDescent="0.3">
      <c r="B28" s="92" t="s">
        <v>283</v>
      </c>
      <c r="C28" s="80"/>
      <c r="D28" s="125">
        <v>1588660</v>
      </c>
      <c r="E28" s="111">
        <v>0</v>
      </c>
      <c r="F28" s="112">
        <v>0</v>
      </c>
      <c r="G28" s="58"/>
      <c r="I28" s="125">
        <v>1588660</v>
      </c>
      <c r="J28" s="111">
        <v>0</v>
      </c>
      <c r="K28" s="112">
        <v>0</v>
      </c>
      <c r="L28" s="129">
        <f t="shared" si="5"/>
        <v>0</v>
      </c>
      <c r="M28" s="136">
        <f t="shared" ref="M28:M33" si="8">J28-E28</f>
        <v>0</v>
      </c>
      <c r="N28" s="129">
        <f t="shared" si="3"/>
        <v>0</v>
      </c>
    </row>
    <row r="29" spans="2:14" ht="31.5" customHeight="1" x14ac:dyDescent="0.3">
      <c r="B29" s="126" t="s">
        <v>285</v>
      </c>
      <c r="C29" s="80"/>
      <c r="D29" s="125">
        <v>476460</v>
      </c>
      <c r="E29" s="111">
        <v>0</v>
      </c>
      <c r="F29" s="112">
        <v>0</v>
      </c>
      <c r="G29" s="59"/>
      <c r="I29" s="125">
        <v>476460</v>
      </c>
      <c r="J29" s="111">
        <v>0</v>
      </c>
      <c r="K29" s="112">
        <v>0</v>
      </c>
      <c r="L29" s="129">
        <f t="shared" si="5"/>
        <v>0</v>
      </c>
      <c r="M29" s="136">
        <f t="shared" si="8"/>
        <v>0</v>
      </c>
      <c r="N29" s="129">
        <f t="shared" si="3"/>
        <v>0</v>
      </c>
    </row>
    <row r="30" spans="2:14" ht="50.25" customHeight="1" x14ac:dyDescent="0.3">
      <c r="B30" s="126" t="s">
        <v>290</v>
      </c>
      <c r="C30" s="80"/>
      <c r="D30" s="125">
        <v>178200</v>
      </c>
      <c r="E30" s="111">
        <v>0</v>
      </c>
      <c r="F30" s="112">
        <v>0</v>
      </c>
      <c r="G30" s="58"/>
      <c r="I30" s="125">
        <v>772000</v>
      </c>
      <c r="J30" s="111">
        <v>0</v>
      </c>
      <c r="K30" s="112">
        <v>0</v>
      </c>
      <c r="L30" s="129">
        <f t="shared" si="5"/>
        <v>593800</v>
      </c>
      <c r="M30" s="136">
        <f>J30-E30</f>
        <v>0</v>
      </c>
      <c r="N30" s="129">
        <f t="shared" si="3"/>
        <v>0</v>
      </c>
    </row>
    <row r="31" spans="2:14" ht="33.75" customHeight="1" x14ac:dyDescent="0.3">
      <c r="B31" s="126" t="s">
        <v>289</v>
      </c>
      <c r="C31" s="80"/>
      <c r="D31" s="125">
        <v>0</v>
      </c>
      <c r="E31" s="111">
        <v>0</v>
      </c>
      <c r="F31" s="112">
        <v>0</v>
      </c>
      <c r="G31" s="59"/>
      <c r="I31" s="125">
        <v>0</v>
      </c>
      <c r="J31" s="111">
        <v>0</v>
      </c>
      <c r="K31" s="112">
        <v>0</v>
      </c>
      <c r="L31" s="129">
        <f t="shared" si="5"/>
        <v>0</v>
      </c>
      <c r="M31" s="136">
        <f t="shared" si="8"/>
        <v>0</v>
      </c>
      <c r="N31" s="129">
        <f t="shared" si="3"/>
        <v>0</v>
      </c>
    </row>
    <row r="32" spans="2:14" ht="39" customHeight="1" x14ac:dyDescent="0.35">
      <c r="B32" s="126" t="s">
        <v>295</v>
      </c>
      <c r="C32" s="80"/>
      <c r="D32" s="110">
        <v>2357600</v>
      </c>
      <c r="E32" s="140">
        <v>10000</v>
      </c>
      <c r="F32" s="141">
        <v>0</v>
      </c>
      <c r="G32" s="58" t="s">
        <v>296</v>
      </c>
      <c r="I32" s="110">
        <v>2367600</v>
      </c>
      <c r="J32" s="140">
        <v>10000</v>
      </c>
      <c r="K32" s="141">
        <v>0</v>
      </c>
      <c r="L32" s="128">
        <f t="shared" si="5"/>
        <v>10000</v>
      </c>
      <c r="M32" s="135">
        <f t="shared" si="8"/>
        <v>0</v>
      </c>
      <c r="N32" s="128">
        <f t="shared" si="3"/>
        <v>0</v>
      </c>
    </row>
    <row r="33" spans="2:14" ht="31.5" customHeight="1" x14ac:dyDescent="0.3">
      <c r="B33" s="83" t="s">
        <v>271</v>
      </c>
      <c r="C33" s="80" t="s">
        <v>55</v>
      </c>
      <c r="D33" s="100">
        <v>5000</v>
      </c>
      <c r="E33" s="94">
        <v>0</v>
      </c>
      <c r="F33" s="101">
        <v>0</v>
      </c>
      <c r="G33" s="59"/>
      <c r="I33" s="100">
        <v>5000</v>
      </c>
      <c r="J33" s="94">
        <v>0</v>
      </c>
      <c r="K33" s="101">
        <v>0</v>
      </c>
      <c r="L33" s="129">
        <f t="shared" si="5"/>
        <v>0</v>
      </c>
      <c r="M33" s="136">
        <f t="shared" si="8"/>
        <v>0</v>
      </c>
      <c r="N33" s="129">
        <f t="shared" si="3"/>
        <v>0</v>
      </c>
    </row>
    <row r="34" spans="2:14" ht="15.75" customHeight="1" x14ac:dyDescent="0.3">
      <c r="B34" s="87" t="s">
        <v>272</v>
      </c>
      <c r="C34" s="88" t="s">
        <v>57</v>
      </c>
      <c r="D34" s="127">
        <v>20000</v>
      </c>
      <c r="E34" s="94">
        <v>20000</v>
      </c>
      <c r="F34" s="101">
        <v>0</v>
      </c>
      <c r="G34" s="59"/>
      <c r="I34" s="127">
        <v>20000</v>
      </c>
      <c r="J34" s="94">
        <v>20000</v>
      </c>
      <c r="K34" s="101">
        <v>0</v>
      </c>
      <c r="L34" s="129">
        <f t="shared" si="5"/>
        <v>0</v>
      </c>
      <c r="M34" s="138"/>
      <c r="N34" s="129">
        <f t="shared" si="3"/>
        <v>0</v>
      </c>
    </row>
    <row r="35" spans="2:14" ht="43.5" hidden="1" customHeight="1" x14ac:dyDescent="0.3">
      <c r="B35" s="87"/>
      <c r="C35" s="88"/>
      <c r="D35" s="113"/>
      <c r="E35" s="94"/>
      <c r="F35" s="101"/>
      <c r="G35" s="58"/>
      <c r="I35" s="113"/>
      <c r="J35" s="94"/>
      <c r="K35" s="101"/>
      <c r="L35" s="129">
        <f t="shared" si="5"/>
        <v>0</v>
      </c>
      <c r="M35" s="138"/>
      <c r="N35" s="129">
        <f t="shared" si="3"/>
        <v>0</v>
      </c>
    </row>
    <row r="36" spans="2:14" ht="17.25" customHeight="1" x14ac:dyDescent="0.3">
      <c r="B36" s="87" t="s">
        <v>273</v>
      </c>
      <c r="C36" s="88" t="s">
        <v>60</v>
      </c>
      <c r="D36" s="113">
        <v>14000</v>
      </c>
      <c r="E36" s="94">
        <v>0</v>
      </c>
      <c r="F36" s="101">
        <v>0</v>
      </c>
      <c r="G36" s="58"/>
      <c r="I36" s="113">
        <v>14000</v>
      </c>
      <c r="J36" s="94">
        <v>0</v>
      </c>
      <c r="K36" s="101">
        <v>0</v>
      </c>
      <c r="L36" s="129">
        <f t="shared" si="5"/>
        <v>0</v>
      </c>
      <c r="M36" s="138"/>
      <c r="N36" s="129">
        <f t="shared" si="3"/>
        <v>0</v>
      </c>
    </row>
    <row r="37" spans="2:14" ht="17.25" customHeight="1" x14ac:dyDescent="0.3">
      <c r="B37" s="87" t="s">
        <v>288</v>
      </c>
      <c r="C37" s="88"/>
      <c r="D37" s="113"/>
      <c r="E37" s="94">
        <v>263250</v>
      </c>
      <c r="F37" s="101">
        <v>522800</v>
      </c>
      <c r="G37" s="58"/>
      <c r="I37" s="113"/>
      <c r="J37" s="94">
        <v>263250</v>
      </c>
      <c r="K37" s="101">
        <v>522800</v>
      </c>
      <c r="L37" s="129">
        <v>0</v>
      </c>
      <c r="M37" s="135">
        <f>J37-E37</f>
        <v>0</v>
      </c>
      <c r="N37" s="129">
        <f t="shared" si="3"/>
        <v>0</v>
      </c>
    </row>
    <row r="38" spans="2:14" ht="18.75" customHeight="1" x14ac:dyDescent="0.25">
      <c r="B38" s="143" t="s">
        <v>274</v>
      </c>
      <c r="C38" s="144"/>
      <c r="D38" s="78">
        <f>D13+D14+D15+D16+D18+D21+D22+D23+D33+D34+D36+D37</f>
        <v>14107740</v>
      </c>
      <c r="E38" s="78">
        <f t="shared" ref="E38" si="9">E13+E14+E15+E16+E18+E21+E22+E23+E33+E34+E36+E37</f>
        <v>10529980</v>
      </c>
      <c r="F38" s="78">
        <f t="shared" ref="F38" si="10">F13+F14+F15+F16+F18+F21+F22+F23+F33+F34+F36+F37</f>
        <v>10455220</v>
      </c>
      <c r="G38" s="145"/>
      <c r="H38" s="146"/>
      <c r="I38" s="78">
        <f>I13+I14+I15+I16+I18+I21+I22+I23+I33+I34+I36+I37</f>
        <v>14701540</v>
      </c>
      <c r="J38" s="78">
        <f t="shared" ref="J38:N38" si="11">J13+J14+J15+J16+J18+J21+J22+J23+J33+J34+J36+J37</f>
        <v>10529980</v>
      </c>
      <c r="K38" s="78">
        <f t="shared" si="11"/>
        <v>10455220</v>
      </c>
      <c r="L38" s="78">
        <f t="shared" si="11"/>
        <v>593800</v>
      </c>
      <c r="M38" s="78">
        <f t="shared" si="11"/>
        <v>0</v>
      </c>
      <c r="N38" s="78">
        <f t="shared" si="11"/>
        <v>0</v>
      </c>
    </row>
    <row r="39" spans="2:14" ht="7.5" hidden="1" customHeight="1" x14ac:dyDescent="0.25">
      <c r="B39" s="73"/>
      <c r="C39" s="72"/>
      <c r="D39" s="65"/>
      <c r="E39" s="147"/>
      <c r="F39" s="147"/>
      <c r="G39" s="148"/>
      <c r="H39" s="149"/>
      <c r="I39" s="150"/>
      <c r="J39" s="151"/>
      <c r="K39" s="152"/>
      <c r="L39" s="61"/>
      <c r="M39" s="67"/>
    </row>
    <row r="40" spans="2:14" s="39" customFormat="1" ht="0.75" hidden="1" customHeight="1" x14ac:dyDescent="0.25">
      <c r="B40" s="185" t="s">
        <v>79</v>
      </c>
      <c r="C40" s="185"/>
      <c r="D40" s="186"/>
      <c r="E40" s="147"/>
      <c r="F40" s="147"/>
      <c r="G40" s="148"/>
      <c r="H40" s="153"/>
      <c r="I40" s="150"/>
      <c r="J40" s="151"/>
      <c r="K40" s="152"/>
      <c r="L40" s="61"/>
      <c r="M40" s="67"/>
      <c r="N40" s="37"/>
    </row>
    <row r="41" spans="2:14" ht="7.5" hidden="1" customHeight="1" x14ac:dyDescent="0.25">
      <c r="B41" s="75"/>
      <c r="C41" s="74"/>
      <c r="D41" s="65"/>
      <c r="E41" s="147"/>
      <c r="F41" s="147"/>
      <c r="G41" s="148"/>
      <c r="H41" s="149"/>
      <c r="I41" s="150"/>
      <c r="J41" s="151"/>
      <c r="K41" s="152"/>
      <c r="L41" s="61"/>
      <c r="M41" s="67"/>
    </row>
    <row r="42" spans="2:14" ht="24" customHeight="1" x14ac:dyDescent="0.25">
      <c r="B42" s="73" t="s">
        <v>297</v>
      </c>
      <c r="C42" s="72"/>
      <c r="D42" s="76">
        <f>D4-D11</f>
        <v>0</v>
      </c>
      <c r="E42" s="76">
        <f t="shared" ref="E42:L42" si="12">E4-E11</f>
        <v>0</v>
      </c>
      <c r="F42" s="76">
        <f t="shared" si="12"/>
        <v>0</v>
      </c>
      <c r="G42" s="76"/>
      <c r="H42" s="76">
        <f t="shared" si="12"/>
        <v>0</v>
      </c>
      <c r="I42" s="76">
        <f t="shared" si="12"/>
        <v>0</v>
      </c>
      <c r="J42" s="76">
        <f t="shared" si="12"/>
        <v>0</v>
      </c>
      <c r="K42" s="76">
        <f t="shared" si="12"/>
        <v>0</v>
      </c>
      <c r="L42" s="76">
        <f t="shared" si="12"/>
        <v>0</v>
      </c>
      <c r="M42" s="67"/>
    </row>
    <row r="43" spans="2:14" x14ac:dyDescent="0.25">
      <c r="B43" s="55"/>
      <c r="C43" s="56"/>
      <c r="D43" s="57"/>
      <c r="E43" s="43"/>
      <c r="F43" s="43"/>
      <c r="G43" s="43"/>
      <c r="M43" s="63"/>
    </row>
    <row r="47" spans="2:14" s="1" customFormat="1" x14ac:dyDescent="0.25">
      <c r="B47"/>
      <c r="C47"/>
      <c r="D47" s="28"/>
      <c r="J47" s="69"/>
      <c r="M47"/>
    </row>
    <row r="48" spans="2:14" x14ac:dyDescent="0.25">
      <c r="M48" s="1"/>
    </row>
  </sheetData>
  <mergeCells count="7">
    <mergeCell ref="I2:M2"/>
    <mergeCell ref="M7:M9"/>
    <mergeCell ref="M18:M22"/>
    <mergeCell ref="B40:D40"/>
    <mergeCell ref="B10:D10"/>
    <mergeCell ref="B23:B24"/>
    <mergeCell ref="C23:C24"/>
  </mergeCells>
  <pageMargins left="0.51181102362204722" right="0.70866141732283472" top="0.35433070866141736" bottom="0.35433070866141736" header="0" footer="0"/>
  <pageSetup paperSize="9" scale="46" fitToWidth="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основной  (05.02)</vt:lpstr>
      <vt:lpstr>(26.02)</vt:lpstr>
      <vt:lpstr>(26.03)</vt:lpstr>
      <vt:lpstr>(23.04)</vt:lpstr>
      <vt:lpstr>(28.05)</vt:lpstr>
      <vt:lpstr>(25.06)</vt:lpstr>
      <vt:lpstr>(21.07)</vt:lpstr>
      <vt:lpstr>(27.08+)</vt:lpstr>
      <vt:lpstr>07.12.2023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</dc:creator>
  <cp:lastModifiedBy>Буравцова Тамара</cp:lastModifiedBy>
  <cp:revision/>
  <cp:lastPrinted>2023-09-18T12:36:04Z</cp:lastPrinted>
  <dcterms:created xsi:type="dcterms:W3CDTF">2013-12-06T06:29:25Z</dcterms:created>
  <dcterms:modified xsi:type="dcterms:W3CDTF">2023-12-11T12:25:50Z</dcterms:modified>
</cp:coreProperties>
</file>